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32" yWindow="60" windowWidth="18342" windowHeight="7440"/>
  </bookViews>
  <sheets>
    <sheet name="CALCUL TAXE" sheetId="1" r:id="rId1"/>
    <sheet name="MALUS CO2 " sheetId="2" r:id="rId2"/>
    <sheet name="DOCUMENTS CARTE GRISE" sheetId="3" r:id="rId3"/>
  </sheets>
  <calcPr calcId="145621"/>
</workbook>
</file>

<file path=xl/calcChain.xml><?xml version="1.0" encoding="utf-8"?>
<calcChain xmlns="http://schemas.openxmlformats.org/spreadsheetml/2006/main">
  <c r="C5" i="2" l="1"/>
  <c r="C6" i="2"/>
  <c r="C7" i="2"/>
  <c r="C8" i="2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4" i="2"/>
  <c r="H25" i="1" l="1"/>
  <c r="I25" i="1"/>
  <c r="L25" i="1"/>
  <c r="H26" i="1"/>
  <c r="I26" i="1"/>
  <c r="L26" i="1"/>
  <c r="H27" i="1"/>
  <c r="I27" i="1"/>
  <c r="L27" i="1"/>
  <c r="H28" i="1"/>
  <c r="I28" i="1"/>
  <c r="L28" i="1"/>
  <c r="H29" i="1"/>
  <c r="M29" i="1" s="1"/>
  <c r="Q29" i="1" s="1"/>
  <c r="I29" i="1"/>
  <c r="L29" i="1"/>
  <c r="H30" i="1"/>
  <c r="I30" i="1"/>
  <c r="L30" i="1"/>
  <c r="H31" i="1"/>
  <c r="I31" i="1"/>
  <c r="L31" i="1"/>
  <c r="H32" i="1"/>
  <c r="I32" i="1"/>
  <c r="L32" i="1"/>
  <c r="H33" i="1"/>
  <c r="M33" i="1" s="1"/>
  <c r="Q33" i="1" s="1"/>
  <c r="I33" i="1"/>
  <c r="L33" i="1"/>
  <c r="H34" i="1"/>
  <c r="I34" i="1"/>
  <c r="L34" i="1"/>
  <c r="H35" i="1"/>
  <c r="I35" i="1"/>
  <c r="L35" i="1"/>
  <c r="H36" i="1"/>
  <c r="I36" i="1"/>
  <c r="L36" i="1"/>
  <c r="H37" i="1"/>
  <c r="M37" i="1" s="1"/>
  <c r="Q37" i="1" s="1"/>
  <c r="I37" i="1"/>
  <c r="L37" i="1"/>
  <c r="H38" i="1"/>
  <c r="I38" i="1"/>
  <c r="L38" i="1"/>
  <c r="H39" i="1"/>
  <c r="I39" i="1"/>
  <c r="L39" i="1"/>
  <c r="H40" i="1"/>
  <c r="I40" i="1"/>
  <c r="L40" i="1"/>
  <c r="H41" i="1"/>
  <c r="M41" i="1" s="1"/>
  <c r="Q41" i="1" s="1"/>
  <c r="I41" i="1"/>
  <c r="L41" i="1"/>
  <c r="H42" i="1"/>
  <c r="I42" i="1"/>
  <c r="L42" i="1"/>
  <c r="H43" i="1"/>
  <c r="I43" i="1"/>
  <c r="L43" i="1"/>
  <c r="H44" i="1"/>
  <c r="I44" i="1"/>
  <c r="L44" i="1"/>
  <c r="H45" i="1"/>
  <c r="M45" i="1" s="1"/>
  <c r="Q45" i="1" s="1"/>
  <c r="I45" i="1"/>
  <c r="L45" i="1"/>
  <c r="H46" i="1"/>
  <c r="I46" i="1"/>
  <c r="L46" i="1"/>
  <c r="H47" i="1"/>
  <c r="I47" i="1"/>
  <c r="L47" i="1"/>
  <c r="H48" i="1"/>
  <c r="I48" i="1"/>
  <c r="L48" i="1"/>
  <c r="H49" i="1"/>
  <c r="M49" i="1" s="1"/>
  <c r="Q49" i="1" s="1"/>
  <c r="I49" i="1"/>
  <c r="L49" i="1"/>
  <c r="H50" i="1"/>
  <c r="I50" i="1"/>
  <c r="L50" i="1"/>
  <c r="H51" i="1"/>
  <c r="I51" i="1"/>
  <c r="L51" i="1"/>
  <c r="H52" i="1"/>
  <c r="I52" i="1"/>
  <c r="L52" i="1"/>
  <c r="H53" i="1"/>
  <c r="M53" i="1" s="1"/>
  <c r="Q53" i="1" s="1"/>
  <c r="I53" i="1"/>
  <c r="L53" i="1"/>
  <c r="H54" i="1"/>
  <c r="I54" i="1"/>
  <c r="L54" i="1"/>
  <c r="H55" i="1"/>
  <c r="I55" i="1"/>
  <c r="L55" i="1"/>
  <c r="H56" i="1"/>
  <c r="I56" i="1"/>
  <c r="L56" i="1"/>
  <c r="H57" i="1"/>
  <c r="I57" i="1"/>
  <c r="L57" i="1"/>
  <c r="H58" i="1"/>
  <c r="I58" i="1"/>
  <c r="L58" i="1"/>
  <c r="H59" i="1"/>
  <c r="I59" i="1"/>
  <c r="L59" i="1"/>
  <c r="H60" i="1"/>
  <c r="I60" i="1"/>
  <c r="L60" i="1"/>
  <c r="H61" i="1"/>
  <c r="I61" i="1"/>
  <c r="L61" i="1"/>
  <c r="H62" i="1"/>
  <c r="I62" i="1"/>
  <c r="L62" i="1"/>
  <c r="H63" i="1"/>
  <c r="I63" i="1"/>
  <c r="L63" i="1"/>
  <c r="H64" i="1"/>
  <c r="I64" i="1"/>
  <c r="L64" i="1"/>
  <c r="H65" i="1"/>
  <c r="I65" i="1"/>
  <c r="L65" i="1"/>
  <c r="H66" i="1"/>
  <c r="I66" i="1"/>
  <c r="L66" i="1"/>
  <c r="H67" i="1"/>
  <c r="I67" i="1"/>
  <c r="L67" i="1"/>
  <c r="H68" i="1"/>
  <c r="I68" i="1"/>
  <c r="L68" i="1"/>
  <c r="H69" i="1"/>
  <c r="I69" i="1"/>
  <c r="L69" i="1"/>
  <c r="H70" i="1"/>
  <c r="I70" i="1"/>
  <c r="L70" i="1"/>
  <c r="H71" i="1"/>
  <c r="I71" i="1"/>
  <c r="L71" i="1"/>
  <c r="H72" i="1"/>
  <c r="I72" i="1"/>
  <c r="L72" i="1"/>
  <c r="H73" i="1"/>
  <c r="I73" i="1"/>
  <c r="L73" i="1"/>
  <c r="H74" i="1"/>
  <c r="I74" i="1"/>
  <c r="L74" i="1"/>
  <c r="H75" i="1"/>
  <c r="I75" i="1"/>
  <c r="L75" i="1"/>
  <c r="H76" i="1"/>
  <c r="I76" i="1"/>
  <c r="L76" i="1"/>
  <c r="H77" i="1"/>
  <c r="I77" i="1"/>
  <c r="L77" i="1"/>
  <c r="H78" i="1"/>
  <c r="I78" i="1"/>
  <c r="L78" i="1"/>
  <c r="H79" i="1"/>
  <c r="I79" i="1"/>
  <c r="L79" i="1"/>
  <c r="H80" i="1"/>
  <c r="I80" i="1"/>
  <c r="L80" i="1"/>
  <c r="H81" i="1"/>
  <c r="I81" i="1"/>
  <c r="L81" i="1"/>
  <c r="H82" i="1"/>
  <c r="I82" i="1"/>
  <c r="L82" i="1"/>
  <c r="H83" i="1"/>
  <c r="I83" i="1"/>
  <c r="L83" i="1"/>
  <c r="H84" i="1"/>
  <c r="I84" i="1"/>
  <c r="L84" i="1"/>
  <c r="H85" i="1"/>
  <c r="I85" i="1"/>
  <c r="L85" i="1"/>
  <c r="H86" i="1"/>
  <c r="I86" i="1"/>
  <c r="L86" i="1"/>
  <c r="H87" i="1"/>
  <c r="I87" i="1"/>
  <c r="L87" i="1"/>
  <c r="H88" i="1"/>
  <c r="I88" i="1"/>
  <c r="L88" i="1"/>
  <c r="H89" i="1"/>
  <c r="I89" i="1"/>
  <c r="L89" i="1"/>
  <c r="H90" i="1"/>
  <c r="I90" i="1"/>
  <c r="L90" i="1"/>
  <c r="H91" i="1"/>
  <c r="I91" i="1"/>
  <c r="L91" i="1"/>
  <c r="H92" i="1"/>
  <c r="I92" i="1"/>
  <c r="L92" i="1"/>
  <c r="H93" i="1"/>
  <c r="I93" i="1"/>
  <c r="L93" i="1"/>
  <c r="H94" i="1"/>
  <c r="I94" i="1"/>
  <c r="L94" i="1"/>
  <c r="H95" i="1"/>
  <c r="I95" i="1"/>
  <c r="L95" i="1"/>
  <c r="H96" i="1"/>
  <c r="I96" i="1"/>
  <c r="L96" i="1"/>
  <c r="H97" i="1"/>
  <c r="I97" i="1"/>
  <c r="L97" i="1"/>
  <c r="H98" i="1"/>
  <c r="I98" i="1"/>
  <c r="L98" i="1"/>
  <c r="H99" i="1"/>
  <c r="I99" i="1"/>
  <c r="L99" i="1"/>
  <c r="H100" i="1"/>
  <c r="I100" i="1"/>
  <c r="L100" i="1"/>
  <c r="H101" i="1"/>
  <c r="I101" i="1"/>
  <c r="L101" i="1"/>
  <c r="H102" i="1"/>
  <c r="I102" i="1"/>
  <c r="L102" i="1"/>
  <c r="H103" i="1"/>
  <c r="I103" i="1"/>
  <c r="L103" i="1"/>
  <c r="H104" i="1"/>
  <c r="I104" i="1"/>
  <c r="L104" i="1"/>
  <c r="H105" i="1"/>
  <c r="I105" i="1"/>
  <c r="L105" i="1"/>
  <c r="H106" i="1"/>
  <c r="I106" i="1"/>
  <c r="L106" i="1"/>
  <c r="H107" i="1"/>
  <c r="I107" i="1"/>
  <c r="L107" i="1"/>
  <c r="H108" i="1"/>
  <c r="I108" i="1"/>
  <c r="L108" i="1"/>
  <c r="H109" i="1"/>
  <c r="I109" i="1"/>
  <c r="L109" i="1"/>
  <c r="H110" i="1"/>
  <c r="I110" i="1"/>
  <c r="L110" i="1"/>
  <c r="H111" i="1"/>
  <c r="I111" i="1"/>
  <c r="L111" i="1"/>
  <c r="H112" i="1"/>
  <c r="I112" i="1"/>
  <c r="L112" i="1"/>
  <c r="H113" i="1"/>
  <c r="I113" i="1"/>
  <c r="L113" i="1"/>
  <c r="H114" i="1"/>
  <c r="I114" i="1"/>
  <c r="L114" i="1"/>
  <c r="H115" i="1"/>
  <c r="I115" i="1"/>
  <c r="L115" i="1"/>
  <c r="H116" i="1"/>
  <c r="I116" i="1"/>
  <c r="L116" i="1"/>
  <c r="H117" i="1"/>
  <c r="M117" i="1" s="1"/>
  <c r="Q117" i="1" s="1"/>
  <c r="I117" i="1"/>
  <c r="L117" i="1"/>
  <c r="H118" i="1"/>
  <c r="I118" i="1"/>
  <c r="L118" i="1"/>
  <c r="H119" i="1"/>
  <c r="I119" i="1"/>
  <c r="L119" i="1"/>
  <c r="H120" i="1"/>
  <c r="I120" i="1"/>
  <c r="L120" i="1"/>
  <c r="H121" i="1"/>
  <c r="I121" i="1"/>
  <c r="L121" i="1"/>
  <c r="H122" i="1"/>
  <c r="I122" i="1"/>
  <c r="L122" i="1"/>
  <c r="H123" i="1"/>
  <c r="I123" i="1"/>
  <c r="L123" i="1"/>
  <c r="H124" i="1"/>
  <c r="I124" i="1"/>
  <c r="L124" i="1"/>
  <c r="I24" i="1"/>
  <c r="H24" i="1"/>
  <c r="L24" i="1"/>
  <c r="M124" i="1" l="1"/>
  <c r="Q124" i="1" s="1"/>
  <c r="M120" i="1"/>
  <c r="Q120" i="1" s="1"/>
  <c r="M116" i="1"/>
  <c r="Q116" i="1" s="1"/>
  <c r="M56" i="1"/>
  <c r="Q56" i="1" s="1"/>
  <c r="M52" i="1"/>
  <c r="Q52" i="1" s="1"/>
  <c r="M48" i="1"/>
  <c r="Q48" i="1" s="1"/>
  <c r="M25" i="1"/>
  <c r="Q25" i="1" s="1"/>
  <c r="M44" i="1"/>
  <c r="Q44" i="1" s="1"/>
  <c r="M122" i="1"/>
  <c r="Q122" i="1" s="1"/>
  <c r="M118" i="1"/>
  <c r="Q118" i="1" s="1"/>
  <c r="M110" i="1"/>
  <c r="Q110" i="1" s="1"/>
  <c r="M106" i="1"/>
  <c r="Q106" i="1" s="1"/>
  <c r="M102" i="1"/>
  <c r="Q102" i="1" s="1"/>
  <c r="M98" i="1"/>
  <c r="Q98" i="1" s="1"/>
  <c r="M94" i="1"/>
  <c r="Q94" i="1" s="1"/>
  <c r="M90" i="1"/>
  <c r="Q90" i="1" s="1"/>
  <c r="M86" i="1"/>
  <c r="Q86" i="1" s="1"/>
  <c r="M82" i="1"/>
  <c r="Q82" i="1" s="1"/>
  <c r="M78" i="1"/>
  <c r="Q78" i="1" s="1"/>
  <c r="M74" i="1"/>
  <c r="Q74" i="1" s="1"/>
  <c r="M70" i="1"/>
  <c r="Q70" i="1" s="1"/>
  <c r="M66" i="1"/>
  <c r="Q66" i="1" s="1"/>
  <c r="M62" i="1"/>
  <c r="Q62" i="1" s="1"/>
  <c r="M58" i="1"/>
  <c r="Q58" i="1" s="1"/>
  <c r="M54" i="1"/>
  <c r="Q54" i="1" s="1"/>
  <c r="M50" i="1"/>
  <c r="Q50" i="1" s="1"/>
  <c r="M46" i="1"/>
  <c r="Q46" i="1" s="1"/>
  <c r="M42" i="1"/>
  <c r="Q42" i="1" s="1"/>
  <c r="M38" i="1"/>
  <c r="Q38" i="1" s="1"/>
  <c r="M34" i="1"/>
  <c r="Q34" i="1" s="1"/>
  <c r="M30" i="1"/>
  <c r="Q30" i="1" s="1"/>
  <c r="M26" i="1"/>
  <c r="Q26" i="1" s="1"/>
  <c r="M121" i="1"/>
  <c r="Q121" i="1" s="1"/>
  <c r="M123" i="1"/>
  <c r="Q123" i="1" s="1"/>
  <c r="M119" i="1"/>
  <c r="Q119" i="1" s="1"/>
  <c r="M55" i="1"/>
  <c r="Q55" i="1" s="1"/>
  <c r="M51" i="1"/>
  <c r="Q51" i="1" s="1"/>
  <c r="M47" i="1"/>
  <c r="Q47" i="1" s="1"/>
  <c r="M43" i="1"/>
  <c r="Q43" i="1" s="1"/>
  <c r="M39" i="1"/>
  <c r="Q39" i="1" s="1"/>
  <c r="M35" i="1"/>
  <c r="Q35" i="1" s="1"/>
  <c r="M31" i="1"/>
  <c r="Q31" i="1" s="1"/>
  <c r="M27" i="1"/>
  <c r="Q27" i="1" s="1"/>
  <c r="M40" i="1"/>
  <c r="Q40" i="1" s="1"/>
  <c r="M36" i="1"/>
  <c r="Q36" i="1" s="1"/>
  <c r="M32" i="1"/>
  <c r="Q32" i="1" s="1"/>
  <c r="M28" i="1"/>
  <c r="Q28" i="1" s="1"/>
  <c r="M115" i="1"/>
  <c r="Q115" i="1" s="1"/>
  <c r="M113" i="1"/>
  <c r="Q113" i="1" s="1"/>
  <c r="M114" i="1"/>
  <c r="Q114" i="1" s="1"/>
  <c r="M109" i="1"/>
  <c r="Q109" i="1" s="1"/>
  <c r="M105" i="1"/>
  <c r="Q105" i="1" s="1"/>
  <c r="M101" i="1"/>
  <c r="Q101" i="1" s="1"/>
  <c r="M97" i="1"/>
  <c r="Q97" i="1" s="1"/>
  <c r="M93" i="1"/>
  <c r="Q93" i="1" s="1"/>
  <c r="M89" i="1"/>
  <c r="Q89" i="1" s="1"/>
  <c r="M85" i="1"/>
  <c r="Q85" i="1" s="1"/>
  <c r="M81" i="1"/>
  <c r="Q81" i="1" s="1"/>
  <c r="M77" i="1"/>
  <c r="Q77" i="1" s="1"/>
  <c r="M73" i="1"/>
  <c r="Q73" i="1" s="1"/>
  <c r="M69" i="1"/>
  <c r="Q69" i="1" s="1"/>
  <c r="M65" i="1"/>
  <c r="Q65" i="1" s="1"/>
  <c r="M61" i="1"/>
  <c r="Q61" i="1" s="1"/>
  <c r="M57" i="1"/>
  <c r="Q57" i="1" s="1"/>
  <c r="M111" i="1"/>
  <c r="Q111" i="1" s="1"/>
  <c r="M107" i="1"/>
  <c r="Q107" i="1" s="1"/>
  <c r="M103" i="1"/>
  <c r="Q103" i="1" s="1"/>
  <c r="M99" i="1"/>
  <c r="Q99" i="1" s="1"/>
  <c r="M95" i="1"/>
  <c r="Q95" i="1" s="1"/>
  <c r="M91" i="1"/>
  <c r="Q91" i="1" s="1"/>
  <c r="M87" i="1"/>
  <c r="Q87" i="1" s="1"/>
  <c r="M83" i="1"/>
  <c r="Q83" i="1" s="1"/>
  <c r="M79" i="1"/>
  <c r="Q79" i="1" s="1"/>
  <c r="M75" i="1"/>
  <c r="Q75" i="1" s="1"/>
  <c r="M71" i="1"/>
  <c r="Q71" i="1" s="1"/>
  <c r="M67" i="1"/>
  <c r="Q67" i="1" s="1"/>
  <c r="M63" i="1"/>
  <c r="Q63" i="1" s="1"/>
  <c r="M59" i="1"/>
  <c r="Q59" i="1" s="1"/>
  <c r="M112" i="1"/>
  <c r="Q112" i="1" s="1"/>
  <c r="M108" i="1"/>
  <c r="Q108" i="1" s="1"/>
  <c r="M104" i="1"/>
  <c r="Q104" i="1" s="1"/>
  <c r="M100" i="1"/>
  <c r="Q100" i="1" s="1"/>
  <c r="M96" i="1"/>
  <c r="Q96" i="1" s="1"/>
  <c r="M92" i="1"/>
  <c r="Q92" i="1" s="1"/>
  <c r="M88" i="1"/>
  <c r="Q88" i="1" s="1"/>
  <c r="M84" i="1"/>
  <c r="Q84" i="1" s="1"/>
  <c r="M80" i="1"/>
  <c r="Q80" i="1" s="1"/>
  <c r="M76" i="1"/>
  <c r="Q76" i="1" s="1"/>
  <c r="M72" i="1"/>
  <c r="Q72" i="1" s="1"/>
  <c r="M68" i="1"/>
  <c r="Q68" i="1" s="1"/>
  <c r="M64" i="1"/>
  <c r="Q64" i="1" s="1"/>
  <c r="M60" i="1"/>
  <c r="Q60" i="1" s="1"/>
  <c r="M24" i="1"/>
  <c r="Q24" i="1" s="1"/>
</calcChain>
</file>

<file path=xl/sharedStrings.xml><?xml version="1.0" encoding="utf-8"?>
<sst xmlns="http://schemas.openxmlformats.org/spreadsheetml/2006/main" count="811" uniqueCount="407">
  <si>
    <t>Département</t>
  </si>
  <si>
    <t>Région</t>
  </si>
  <si>
    <t>Montant unitaire</t>
  </si>
  <si>
    <t>01 - Ain</t>
  </si>
  <si>
    <t>Rhone-Alpes</t>
  </si>
  <si>
    <t>02 - Aisne</t>
  </si>
  <si>
    <t>Picardie</t>
  </si>
  <si>
    <t>03 - Allier</t>
  </si>
  <si>
    <t>Auvergne</t>
  </si>
  <si>
    <t>04 - Alpes-de-Haute-Provence</t>
  </si>
  <si>
    <t>Provence-Alpes-Cote-d'Azur</t>
  </si>
  <si>
    <t>05 - Hautes-Alpes</t>
  </si>
  <si>
    <t>06 - Alpes-Maritimes</t>
  </si>
  <si>
    <t>07 - Ardèche</t>
  </si>
  <si>
    <t>08 - Ardennes</t>
  </si>
  <si>
    <t>Champagne-Ardenne</t>
  </si>
  <si>
    <t>09 - Ariège</t>
  </si>
  <si>
    <t>Midi-Pyrenees</t>
  </si>
  <si>
    <t>10 - Aube</t>
  </si>
  <si>
    <t>11 - Aude</t>
  </si>
  <si>
    <t>Languedoc-Roussillon</t>
  </si>
  <si>
    <t>12 - Aveyron</t>
  </si>
  <si>
    <t>13 - Bouches-du-Rhône</t>
  </si>
  <si>
    <t>14 - Calvados</t>
  </si>
  <si>
    <t>Basse-Normandie</t>
  </si>
  <si>
    <t>15 - Cantal</t>
  </si>
  <si>
    <t>16 - Charente</t>
  </si>
  <si>
    <t>Poitou-Charentes</t>
  </si>
  <si>
    <t>17 - Charente-Maritime</t>
  </si>
  <si>
    <t>18 - Cher</t>
  </si>
  <si>
    <t>Centre</t>
  </si>
  <si>
    <t>19 - Corrèze</t>
  </si>
  <si>
    <t>Limousin</t>
  </si>
  <si>
    <t>2A - Corse-du-sud</t>
  </si>
  <si>
    <t>Corse</t>
  </si>
  <si>
    <t>2B - Haute-Corse</t>
  </si>
  <si>
    <t>21 - Côte-d'Or</t>
  </si>
  <si>
    <t>Bourgogne</t>
  </si>
  <si>
    <t>22 - Côtes-d'Armor</t>
  </si>
  <si>
    <t>Bretagne</t>
  </si>
  <si>
    <t>23 - Creuse</t>
  </si>
  <si>
    <t>24 - Dordogne</t>
  </si>
  <si>
    <t>Aquitaine</t>
  </si>
  <si>
    <t>25 - Doubs</t>
  </si>
  <si>
    <t>Franche-Comté</t>
  </si>
  <si>
    <t>26 - Drôme</t>
  </si>
  <si>
    <t>27 - Eure</t>
  </si>
  <si>
    <t>Haute-Normandie</t>
  </si>
  <si>
    <t>28 - Eure-et-Loir</t>
  </si>
  <si>
    <t>29 - Finistère</t>
  </si>
  <si>
    <t>30 - Gard</t>
  </si>
  <si>
    <t>31 - Haute-Garonne</t>
  </si>
  <si>
    <t>32 - Gers</t>
  </si>
  <si>
    <t>33 - Gironde</t>
  </si>
  <si>
    <t>34 - Hérault</t>
  </si>
  <si>
    <t>35 - Ille-et-Vilaine</t>
  </si>
  <si>
    <t>36 - Indre</t>
  </si>
  <si>
    <t>37 - Indre-et-Loire</t>
  </si>
  <si>
    <t>38 - Isère</t>
  </si>
  <si>
    <t>39 - Jura</t>
  </si>
  <si>
    <t>40 - Landes</t>
  </si>
  <si>
    <t>41 - Loir-et-Cher</t>
  </si>
  <si>
    <t>42 - Loire</t>
  </si>
  <si>
    <t>43 - Haute-Loire</t>
  </si>
  <si>
    <t>44 - Loire-Atlantique</t>
  </si>
  <si>
    <t>Pays de la Loire</t>
  </si>
  <si>
    <t>45 - Loiret</t>
  </si>
  <si>
    <t>46 - Lot</t>
  </si>
  <si>
    <t>47 - Lot-et-Garonne</t>
  </si>
  <si>
    <t>48 - Lozère</t>
  </si>
  <si>
    <t>49 - Maine-et-Loire</t>
  </si>
  <si>
    <t>50 - Manche</t>
  </si>
  <si>
    <t>51 - Marne</t>
  </si>
  <si>
    <t>52 - Haute-Marne</t>
  </si>
  <si>
    <t>53 - Mayenne</t>
  </si>
  <si>
    <t>54 - Meurthe-et-Moselle</t>
  </si>
  <si>
    <t>Lorraine</t>
  </si>
  <si>
    <t>55 - Meuse</t>
  </si>
  <si>
    <t>56 - Morbihan</t>
  </si>
  <si>
    <t>57 - Moselle</t>
  </si>
  <si>
    <t>58 - Nièvre</t>
  </si>
  <si>
    <t>59 - Nord</t>
  </si>
  <si>
    <t>Nord-Pas-de-Calais</t>
  </si>
  <si>
    <t>60 - Oise</t>
  </si>
  <si>
    <t>61 - Orne</t>
  </si>
  <si>
    <t>62 - Pas-de-calais</t>
  </si>
  <si>
    <t>63 - Puy-de-Dôme</t>
  </si>
  <si>
    <t>64 - Pyrénées-Atlantiques</t>
  </si>
  <si>
    <t>65 - Hautes-Pyrénées</t>
  </si>
  <si>
    <t>66 - Pyrénées-Orientales</t>
  </si>
  <si>
    <t>67 - Bas-rhin</t>
  </si>
  <si>
    <t>Alsace</t>
  </si>
  <si>
    <t>68 - Haut-Rhin</t>
  </si>
  <si>
    <t>69 - Rhône</t>
  </si>
  <si>
    <t>70 - Haute-Saône</t>
  </si>
  <si>
    <t>71 - Saône-et-Loire</t>
  </si>
  <si>
    <t>72 - Sarthe</t>
  </si>
  <si>
    <t>73 - Savoie</t>
  </si>
  <si>
    <t>74 - Haute-Savoie</t>
  </si>
  <si>
    <t>75 - Paris</t>
  </si>
  <si>
    <t>Ile-de-France</t>
  </si>
  <si>
    <t>76 - Seine-Maritime</t>
  </si>
  <si>
    <t>77 - Seine-et-Marne</t>
  </si>
  <si>
    <t>78 - Yvelines</t>
  </si>
  <si>
    <t>79 - Deux-Sèvres</t>
  </si>
  <si>
    <t>80 - Somme</t>
  </si>
  <si>
    <t>81 - Tarn</t>
  </si>
  <si>
    <t>82 - Tarn-et-Garonne</t>
  </si>
  <si>
    <t>83 - Var</t>
  </si>
  <si>
    <t>84 - Vaucluse</t>
  </si>
  <si>
    <t>85 - Vendée</t>
  </si>
  <si>
    <t>86 - Vienne</t>
  </si>
  <si>
    <t>87 - Haute-vienne</t>
  </si>
  <si>
    <t>88 - Vosges</t>
  </si>
  <si>
    <t>89 - Yonne</t>
  </si>
  <si>
    <t>90 - Territoire de Belfort</t>
  </si>
  <si>
    <t>91 - Essonne</t>
  </si>
  <si>
    <t>92 - Hauts-de-Seine</t>
  </si>
  <si>
    <t>93 - Seine-Saint-Denis</t>
  </si>
  <si>
    <t>94 - Val-de-Marne</t>
  </si>
  <si>
    <t>95 - Val-d'Oise</t>
  </si>
  <si>
    <t>971 - Guadeloupe</t>
  </si>
  <si>
    <t>Guadeloupe</t>
  </si>
  <si>
    <t>972 - Martinique</t>
  </si>
  <si>
    <t>Martinique</t>
  </si>
  <si>
    <t>973 - Guyane</t>
  </si>
  <si>
    <t>Guyane</t>
  </si>
  <si>
    <t>974 - Réunion</t>
  </si>
  <si>
    <t>La Reunion</t>
  </si>
  <si>
    <t>976 - Mayotte</t>
  </si>
  <si>
    <t>Mayotte</t>
  </si>
  <si>
    <t>Y1-TAXE REGIONALE</t>
  </si>
  <si>
    <t>Y2-MAJORATION VEHICULE DE TRANSPORT</t>
  </si>
  <si>
    <t>Y3-MALUS CO2 ET TMOM</t>
  </si>
  <si>
    <t>Y4-TAXE FIXE</t>
  </si>
  <si>
    <t>Y5-REDEVANCE D'ACHEMINEMENT</t>
  </si>
  <si>
    <t>Y6-TAXES A PAYER</t>
  </si>
  <si>
    <t>P6-puissance administrative nationale</t>
  </si>
  <si>
    <t>date de mise en circulation</t>
  </si>
  <si>
    <t>genre national</t>
  </si>
  <si>
    <t>energie</t>
  </si>
  <si>
    <t>es</t>
  </si>
  <si>
    <t>VP</t>
  </si>
  <si>
    <t>CTTE</t>
  </si>
  <si>
    <t>CAMPING CAR &lt;3,5</t>
  </si>
  <si>
    <t>CAMPING CAR &gt;3,5</t>
  </si>
  <si>
    <t>MTL</t>
  </si>
  <si>
    <t>MTT1</t>
  </si>
  <si>
    <t>MTT2</t>
  </si>
  <si>
    <t>TM</t>
  </si>
  <si>
    <t>QM</t>
  </si>
  <si>
    <t>CYCL</t>
  </si>
  <si>
    <t>CL</t>
  </si>
  <si>
    <t>CAM</t>
  </si>
  <si>
    <t>N2</t>
  </si>
  <si>
    <t>N3</t>
  </si>
  <si>
    <t>TCP</t>
  </si>
  <si>
    <t>M2</t>
  </si>
  <si>
    <t>M3</t>
  </si>
  <si>
    <t>TRR</t>
  </si>
  <si>
    <t>TRA</t>
  </si>
  <si>
    <t>N1</t>
  </si>
  <si>
    <t>ELEC</t>
  </si>
  <si>
    <t>GO</t>
  </si>
  <si>
    <t>ES</t>
  </si>
  <si>
    <r>
      <t>Taux d'émission de Co</t>
    </r>
    <r>
      <rPr>
        <sz val="3"/>
        <color rgb="FFFFFFFF"/>
        <rFont val="Arial"/>
        <family val="2"/>
      </rPr>
      <t>2</t>
    </r>
    <r>
      <rPr>
        <sz val="11"/>
        <color rgb="FFFFFFFF"/>
        <rFont val="Arial"/>
        <family val="2"/>
      </rPr>
      <t> par kilomètre</t>
    </r>
  </si>
  <si>
    <t>Montant</t>
  </si>
  <si>
    <t>Inférieur à 128 grammes (g)</t>
  </si>
  <si>
    <t>0 €</t>
  </si>
  <si>
    <t>128 g</t>
  </si>
  <si>
    <t>50 €</t>
  </si>
  <si>
    <t>129 g</t>
  </si>
  <si>
    <t>75 €</t>
  </si>
  <si>
    <t>130 g</t>
  </si>
  <si>
    <t>100 €</t>
  </si>
  <si>
    <t>131 g</t>
  </si>
  <si>
    <t>125 €</t>
  </si>
  <si>
    <t>132 g</t>
  </si>
  <si>
    <t>150 €</t>
  </si>
  <si>
    <t>133 g</t>
  </si>
  <si>
    <t>170 €</t>
  </si>
  <si>
    <t>134 g</t>
  </si>
  <si>
    <t>190 €</t>
  </si>
  <si>
    <t>135 g</t>
  </si>
  <si>
    <t>210 €</t>
  </si>
  <si>
    <t>136 g</t>
  </si>
  <si>
    <t>230 €</t>
  </si>
  <si>
    <t>137 g</t>
  </si>
  <si>
    <t>240 €</t>
  </si>
  <si>
    <t>138 g</t>
  </si>
  <si>
    <t>260 €</t>
  </si>
  <si>
    <t>139 g</t>
  </si>
  <si>
    <t>280 €</t>
  </si>
  <si>
    <t>140 g</t>
  </si>
  <si>
    <t>310 €</t>
  </si>
  <si>
    <t>141 g</t>
  </si>
  <si>
    <t>330 €</t>
  </si>
  <si>
    <t>142 g</t>
  </si>
  <si>
    <t>360 €</t>
  </si>
  <si>
    <t>143 g</t>
  </si>
  <si>
    <t>400 €</t>
  </si>
  <si>
    <t>144 g</t>
  </si>
  <si>
    <t>450 €</t>
  </si>
  <si>
    <t>145 g</t>
  </si>
  <si>
    <t>540 €</t>
  </si>
  <si>
    <t>146 g</t>
  </si>
  <si>
    <t>650 €</t>
  </si>
  <si>
    <t>147 g</t>
  </si>
  <si>
    <t>740 €</t>
  </si>
  <si>
    <t>148 g</t>
  </si>
  <si>
    <t>818 €</t>
  </si>
  <si>
    <t>149 g</t>
  </si>
  <si>
    <t>898 €</t>
  </si>
  <si>
    <t>150 g</t>
  </si>
  <si>
    <t>983 €</t>
  </si>
  <si>
    <t>151 g</t>
  </si>
  <si>
    <t>1 074 €</t>
  </si>
  <si>
    <t>152 g</t>
  </si>
  <si>
    <t>1 172 €</t>
  </si>
  <si>
    <t>153 g</t>
  </si>
  <si>
    <t>1 276 €</t>
  </si>
  <si>
    <t>154 g</t>
  </si>
  <si>
    <t>1 386 €</t>
  </si>
  <si>
    <t>155 g</t>
  </si>
  <si>
    <t>1 504 €</t>
  </si>
  <si>
    <t>156 g</t>
  </si>
  <si>
    <t>1 629 €</t>
  </si>
  <si>
    <t>157 g</t>
  </si>
  <si>
    <t>1 761 €</t>
  </si>
  <si>
    <t>158 g</t>
  </si>
  <si>
    <t>1 901 €</t>
  </si>
  <si>
    <t>159 g</t>
  </si>
  <si>
    <t>2 049 €</t>
  </si>
  <si>
    <t>160 g</t>
  </si>
  <si>
    <t>2 205 €</t>
  </si>
  <si>
    <t>161 g</t>
  </si>
  <si>
    <t>2 370 €</t>
  </si>
  <si>
    <t>162 g</t>
  </si>
  <si>
    <t>2 544 €</t>
  </si>
  <si>
    <t>163 g</t>
  </si>
  <si>
    <t>2 726 €</t>
  </si>
  <si>
    <t>164 g</t>
  </si>
  <si>
    <t>2 918 €</t>
  </si>
  <si>
    <t>165 g</t>
  </si>
  <si>
    <t>3 119 €</t>
  </si>
  <si>
    <t>166 g</t>
  </si>
  <si>
    <t>3 331 €</t>
  </si>
  <si>
    <t>167 g</t>
  </si>
  <si>
    <t>3 552 €</t>
  </si>
  <si>
    <t>168 g</t>
  </si>
  <si>
    <t>3 784 €</t>
  </si>
  <si>
    <t>169 g</t>
  </si>
  <si>
    <t>4 026 €</t>
  </si>
  <si>
    <t>170 g</t>
  </si>
  <si>
    <t>4 279 €</t>
  </si>
  <si>
    <t>171 g</t>
  </si>
  <si>
    <t>4 543 €</t>
  </si>
  <si>
    <t>172 g</t>
  </si>
  <si>
    <t>4 818 €</t>
  </si>
  <si>
    <t>173 g</t>
  </si>
  <si>
    <t>5 105 €</t>
  </si>
  <si>
    <t>174 g</t>
  </si>
  <si>
    <t>5 404 €</t>
  </si>
  <si>
    <t>175 g</t>
  </si>
  <si>
    <t>5 715 €</t>
  </si>
  <si>
    <t>176 g</t>
  </si>
  <si>
    <t>6 039 €</t>
  </si>
  <si>
    <t>177 g</t>
  </si>
  <si>
    <t>6 375 €</t>
  </si>
  <si>
    <t>178 g</t>
  </si>
  <si>
    <t>6 724 €</t>
  </si>
  <si>
    <t>179 g</t>
  </si>
  <si>
    <t>7 086 €</t>
  </si>
  <si>
    <t>180 g</t>
  </si>
  <si>
    <t>7 462 €</t>
  </si>
  <si>
    <t>181 g</t>
  </si>
  <si>
    <t>7 851 €</t>
  </si>
  <si>
    <t>182 g</t>
  </si>
  <si>
    <t>8 254 €</t>
  </si>
  <si>
    <t>183 g</t>
  </si>
  <si>
    <t>8 671 €</t>
  </si>
  <si>
    <t>184 g</t>
  </si>
  <si>
    <t>9 103 €</t>
  </si>
  <si>
    <t>185 g</t>
  </si>
  <si>
    <t>9 550 €</t>
  </si>
  <si>
    <t>186 g</t>
  </si>
  <si>
    <t>10 011 €</t>
  </si>
  <si>
    <t>187 g</t>
  </si>
  <si>
    <t>10 488 €</t>
  </si>
  <si>
    <t>188 g</t>
  </si>
  <si>
    <t>10 980 €</t>
  </si>
  <si>
    <t>189 g</t>
  </si>
  <si>
    <t>11 488 €</t>
  </si>
  <si>
    <t>190 g</t>
  </si>
  <si>
    <t>12 012 €</t>
  </si>
  <si>
    <t>191 g</t>
  </si>
  <si>
    <t>12 552 €</t>
  </si>
  <si>
    <t>192 g</t>
  </si>
  <si>
    <t>13 109 €</t>
  </si>
  <si>
    <t>193 g</t>
  </si>
  <si>
    <t>13 682 €</t>
  </si>
  <si>
    <t>194 g</t>
  </si>
  <si>
    <t>14 273 €</t>
  </si>
  <si>
    <t>195 g</t>
  </si>
  <si>
    <t>14 881 €</t>
  </si>
  <si>
    <t>196 g</t>
  </si>
  <si>
    <t>15 506 €</t>
  </si>
  <si>
    <t>197 g</t>
  </si>
  <si>
    <t>16 149 €</t>
  </si>
  <si>
    <t>198 g</t>
  </si>
  <si>
    <t>16 810 €</t>
  </si>
  <si>
    <t>199 g</t>
  </si>
  <si>
    <t>17 490 €</t>
  </si>
  <si>
    <t>200 g</t>
  </si>
  <si>
    <t>18 188 €</t>
  </si>
  <si>
    <t>201 g</t>
  </si>
  <si>
    <t>18 905 €</t>
  </si>
  <si>
    <t>202 g</t>
  </si>
  <si>
    <t>19 641 €</t>
  </si>
  <si>
    <t>203 g</t>
  </si>
  <si>
    <t>20 396 €</t>
  </si>
  <si>
    <t>204 g</t>
  </si>
  <si>
    <t>21 171 €</t>
  </si>
  <si>
    <t>205 g</t>
  </si>
  <si>
    <t>21 966 €</t>
  </si>
  <si>
    <t>206 g</t>
  </si>
  <si>
    <t>22 781 €</t>
  </si>
  <si>
    <t>207 g</t>
  </si>
  <si>
    <t>23 616 €</t>
  </si>
  <si>
    <t>208 g</t>
  </si>
  <si>
    <t>24 472 €</t>
  </si>
  <si>
    <t>209 g</t>
  </si>
  <si>
    <t>25 349 €</t>
  </si>
  <si>
    <t>210 g</t>
  </si>
  <si>
    <t>26 247 €</t>
  </si>
  <si>
    <t>211 g</t>
  </si>
  <si>
    <t>27 166 €</t>
  </si>
  <si>
    <t>212 g</t>
  </si>
  <si>
    <t>28 107 €</t>
  </si>
  <si>
    <t>213 g</t>
  </si>
  <si>
    <t>29 070 €</t>
  </si>
  <si>
    <t>214 g</t>
  </si>
  <si>
    <t>30 056 €</t>
  </si>
  <si>
    <t>215 g</t>
  </si>
  <si>
    <t>31 063 €</t>
  </si>
  <si>
    <t>216 g</t>
  </si>
  <si>
    <t>32 094 €</t>
  </si>
  <si>
    <t>217 g</t>
  </si>
  <si>
    <t>33 147 €</t>
  </si>
  <si>
    <t>218 g</t>
  </si>
  <si>
    <t>34 224 €</t>
  </si>
  <si>
    <t>219 g</t>
  </si>
  <si>
    <t>35 324 €</t>
  </si>
  <si>
    <t>220 g</t>
  </si>
  <si>
    <t>36 447 €</t>
  </si>
  <si>
    <t>221 g</t>
  </si>
  <si>
    <t>37 595 €</t>
  </si>
  <si>
    <t>222 g</t>
  </si>
  <si>
    <t>38 767 €</t>
  </si>
  <si>
    <t>223 g</t>
  </si>
  <si>
    <t>39 964 €</t>
  </si>
  <si>
    <t>Supérieur à 223 g</t>
  </si>
  <si>
    <t>40 000 €</t>
  </si>
  <si>
    <t>TYPE DOCUMENT</t>
  </si>
  <si>
    <t>MANDAT</t>
  </si>
  <si>
    <t>PIECE IDENTITE</t>
  </si>
  <si>
    <t>PERMIS DE CONDUIRE</t>
  </si>
  <si>
    <t>CARTE GRISE</t>
  </si>
  <si>
    <t>PIECE ID HEBERGEANT</t>
  </si>
  <si>
    <t>ATTESTATION ASSURANCE</t>
  </si>
  <si>
    <t>CTRL TECHNIQUE</t>
  </si>
  <si>
    <t>LOCATAIRE OU PROPRIETAIRE</t>
  </si>
  <si>
    <t>HEBERGE</t>
  </si>
  <si>
    <t>KBIS</t>
  </si>
  <si>
    <t>CERFA DEMANDE IMMATRICULATION</t>
  </si>
  <si>
    <t>CERTIFICAT DE CESSION cerfa(15776*02)</t>
  </si>
  <si>
    <t>JUSTIFICATIF DE DOMICILE - 6mois</t>
  </si>
  <si>
    <t xml:space="preserve">OBLIGATOIRE </t>
  </si>
  <si>
    <t>PIECE IDENTITE CO-TITULAIRE</t>
  </si>
  <si>
    <t xml:space="preserve">ENTREPRISE </t>
  </si>
  <si>
    <t>CO-TITULAIRE</t>
  </si>
  <si>
    <t>SI</t>
  </si>
  <si>
    <t>VEHICULE IMPORTE OCCASION</t>
  </si>
  <si>
    <t>JUSTIFICATIF D ACHAT</t>
  </si>
  <si>
    <t>QUITUS FISCAL</t>
  </si>
  <si>
    <t>DONNEES TECHNIQUES VEHICULES</t>
  </si>
  <si>
    <t>PASSAGE VEHICULE EN COLLECTION</t>
  </si>
  <si>
    <t>DOCUMENT FFVE</t>
  </si>
  <si>
    <t>CHGT TITULAIRE CARTE GRISE</t>
  </si>
  <si>
    <t>PERMIS CONDUIRE</t>
  </si>
  <si>
    <t>PASSAGE VEHICULE EN COLLECTION
 SANS CHGT DE PROPIETAIRE</t>
  </si>
  <si>
    <t>OBLIGATOIRE</t>
  </si>
  <si>
    <t>DUPLICATA CARTE GRISE</t>
  </si>
  <si>
    <t>IMMATRICULATION</t>
  </si>
  <si>
    <t xml:space="preserve">SI POSSIBLE </t>
  </si>
  <si>
    <t xml:space="preserve">CODE </t>
  </si>
  <si>
    <t>VOUS NE SAVEZ PAS</t>
  </si>
  <si>
    <t>VEHICULE VP CAMION CAMIONETTE + 4 ans</t>
  </si>
  <si>
    <t>ATTESTATION D HEBERGEMENT</t>
  </si>
  <si>
    <t>DEPARTEMENT D HABITATION</t>
  </si>
  <si>
    <t>CORRECTION ERREUR</t>
  </si>
  <si>
    <t>EXPLIQUEZ NOUS CE QUE VOUS VOULEZ 
NOUS REALISERONS UN DEVIS POUR VOUS</t>
  </si>
  <si>
    <t>VEHICULE IMPORT OU NEUF - 10 ans</t>
  </si>
  <si>
    <t>CO2</t>
  </si>
  <si>
    <t>POIDS</t>
  </si>
  <si>
    <t>oui</t>
  </si>
  <si>
    <t>Taxe a payer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</si>
</sst>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666666"/>
      <name val="Arial"/>
      <family val="2"/>
    </font>
    <font>
      <u/>
      <sz val="10"/>
      <color theme="10"/>
      <name val="Calibri"/>
      <family val="2"/>
      <scheme val="minor"/>
    </font>
    <font>
      <sz val="10"/>
      <color rgb="FF666666"/>
      <name val="Arial"/>
      <family val="2"/>
    </font>
    <font>
      <sz val="10"/>
      <color theme="1"/>
      <name val="Calibri"/>
      <family val="2"/>
      <scheme val="minor"/>
    </font>
    <font>
      <sz val="11"/>
      <color rgb="FFFFFFFF"/>
      <name val="Arial"/>
      <family val="2"/>
    </font>
    <font>
      <sz val="3"/>
      <color rgb="FFFFFFFF"/>
      <name val="Arial"/>
      <family val="2"/>
    </font>
    <font>
      <sz val="11"/>
      <color rgb="FF41485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EEEE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B6BA8"/>
        <bgColor indexed="64"/>
      </patternFill>
    </fill>
    <fill>
      <patternFill patternType="solid">
        <fgColor rgb="FFECECEC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8" fontId="0" fillId="0" borderId="0" xfId="0" applyNumberFormat="1"/>
    <xf numFmtId="0" fontId="3" fillId="2" borderId="0" xfId="0" applyFont="1" applyFill="1" applyAlignment="1">
      <alignment horizontal="left" vertical="center" wrapText="1"/>
    </xf>
    <xf numFmtId="0" fontId="4" fillId="0" borderId="0" xfId="2" applyFont="1" applyAlignment="1">
      <alignment vertical="center" wrapText="1"/>
    </xf>
    <xf numFmtId="8" fontId="5" fillId="0" borderId="0" xfId="0" applyNumberFormat="1" applyFont="1" applyAlignment="1">
      <alignment vertical="center" wrapText="1"/>
    </xf>
    <xf numFmtId="0" fontId="4" fillId="3" borderId="0" xfId="2" applyFont="1" applyFill="1" applyAlignment="1">
      <alignment vertical="center" wrapText="1"/>
    </xf>
    <xf numFmtId="8" fontId="5" fillId="3" borderId="0" xfId="0" applyNumberFormat="1" applyFont="1" applyFill="1" applyAlignment="1">
      <alignment vertical="center" wrapText="1"/>
    </xf>
    <xf numFmtId="0" fontId="6" fillId="0" borderId="0" xfId="0" applyFont="1"/>
    <xf numFmtId="14" fontId="5" fillId="0" borderId="0" xfId="0" applyNumberFormat="1" applyFont="1" applyAlignment="1">
      <alignment vertical="center" wrapText="1"/>
    </xf>
    <xf numFmtId="164" fontId="3" fillId="2" borderId="0" xfId="1" applyNumberFormat="1" applyFont="1" applyFill="1" applyAlignment="1">
      <alignment horizontal="left" vertical="center" wrapText="1"/>
    </xf>
    <xf numFmtId="164" fontId="5" fillId="0" borderId="0" xfId="1" applyNumberFormat="1" applyFont="1" applyAlignment="1">
      <alignment vertical="center" wrapText="1"/>
    </xf>
    <xf numFmtId="164" fontId="6" fillId="0" borderId="0" xfId="1" applyNumberFormat="1" applyFont="1"/>
    <xf numFmtId="0" fontId="7" fillId="5" borderId="0" xfId="0" applyFont="1" applyFill="1" applyAlignment="1">
      <alignment horizontal="left" vertical="center" wrapText="1"/>
    </xf>
    <xf numFmtId="0" fontId="9" fillId="6" borderId="0" xfId="0" applyFont="1" applyFill="1" applyAlignment="1">
      <alignment vertical="center" wrapText="1"/>
    </xf>
    <xf numFmtId="0" fontId="9" fillId="4" borderId="0" xfId="0" applyFont="1" applyFill="1" applyAlignment="1">
      <alignment vertical="center" wrapText="1"/>
    </xf>
    <xf numFmtId="0" fontId="0" fillId="0" borderId="0" xfId="0" applyAlignment="1">
      <alignment wrapText="1"/>
    </xf>
    <xf numFmtId="44" fontId="9" fillId="6" borderId="0" xfId="1" applyFont="1" applyFill="1" applyAlignment="1">
      <alignment vertical="center" wrapText="1"/>
    </xf>
    <xf numFmtId="44" fontId="9" fillId="4" borderId="0" xfId="1" applyFont="1" applyFill="1" applyAlignment="1">
      <alignment vertical="center" wrapText="1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telecartegrise.com/immatriculation/prefecture/58-Nievre.html" TargetMode="External"/><Relationship Id="rId21" Type="http://schemas.openxmlformats.org/officeDocument/2006/relationships/hyperlink" Target="https://www.telecartegrise.com/immatriculation/prefecture/11-Aude.html" TargetMode="External"/><Relationship Id="rId42" Type="http://schemas.openxmlformats.org/officeDocument/2006/relationships/hyperlink" Target="https://www.telecartegrise.com/immatriculation_vehicule_France/carte_grise_region_Corse/" TargetMode="External"/><Relationship Id="rId63" Type="http://schemas.openxmlformats.org/officeDocument/2006/relationships/hyperlink" Target="https://www.telecartegrise.com/immatriculation/prefecture/31-Haute-Garonne.html" TargetMode="External"/><Relationship Id="rId84" Type="http://schemas.openxmlformats.org/officeDocument/2006/relationships/hyperlink" Target="https://www.telecartegrise.com/immatriculation_vehicule_France/carte_grise_region_Centre/" TargetMode="External"/><Relationship Id="rId138" Type="http://schemas.openxmlformats.org/officeDocument/2006/relationships/hyperlink" Target="https://www.telecartegrise.com/immatriculation_vehicule_France/carte_grise_region_Alsace/" TargetMode="External"/><Relationship Id="rId159" Type="http://schemas.openxmlformats.org/officeDocument/2006/relationships/hyperlink" Target="https://www.telecartegrise.com/immatriculation/prefecture/79-Deux-Sevres.html" TargetMode="External"/><Relationship Id="rId170" Type="http://schemas.openxmlformats.org/officeDocument/2006/relationships/hyperlink" Target="https://www.telecartegrise.com/immatriculation_vehicule_France/carte_grise_region_Provence-Alpes-Cote-d-Azur/" TargetMode="External"/><Relationship Id="rId191" Type="http://schemas.openxmlformats.org/officeDocument/2006/relationships/hyperlink" Target="https://www.telecartegrise.com/immatriculation/prefecture/95-Val-d-Oise.html" TargetMode="External"/><Relationship Id="rId196" Type="http://schemas.openxmlformats.org/officeDocument/2006/relationships/hyperlink" Target="https://www.telecartegrise.com/immatriculation_vehicule_France/carte_grise_region_Martinique/" TargetMode="External"/><Relationship Id="rId200" Type="http://schemas.openxmlformats.org/officeDocument/2006/relationships/hyperlink" Target="https://www.telecartegrise.com/immatriculation_vehicule_France/carte_grise_region_La_Reunion/" TargetMode="External"/><Relationship Id="rId16" Type="http://schemas.openxmlformats.org/officeDocument/2006/relationships/hyperlink" Target="https://www.telecartegrise.com/immatriculation_vehicule_France/carte_grise_region_Champagne-Ardenne/" TargetMode="External"/><Relationship Id="rId107" Type="http://schemas.openxmlformats.org/officeDocument/2006/relationships/hyperlink" Target="https://www.telecartegrise.com/immatriculation/prefecture/53-Mayenne.html" TargetMode="External"/><Relationship Id="rId11" Type="http://schemas.openxmlformats.org/officeDocument/2006/relationships/hyperlink" Target="https://www.telecartegrise.com/immatriculation/prefecture/06-Alpes-Maritimes.html" TargetMode="External"/><Relationship Id="rId32" Type="http://schemas.openxmlformats.org/officeDocument/2006/relationships/hyperlink" Target="https://www.telecartegrise.com/immatriculation_vehicule_France/carte_grise_region_Poitou-Charentes/" TargetMode="External"/><Relationship Id="rId37" Type="http://schemas.openxmlformats.org/officeDocument/2006/relationships/hyperlink" Target="https://www.telecartegrise.com/immatriculation/prefecture/19-Correze.html" TargetMode="External"/><Relationship Id="rId53" Type="http://schemas.openxmlformats.org/officeDocument/2006/relationships/hyperlink" Target="https://www.telecartegrise.com/immatriculation/prefecture/26-Drome.html" TargetMode="External"/><Relationship Id="rId58" Type="http://schemas.openxmlformats.org/officeDocument/2006/relationships/hyperlink" Target="https://www.telecartegrise.com/immatriculation_vehicule_France/carte_grise_region_Centre/" TargetMode="External"/><Relationship Id="rId74" Type="http://schemas.openxmlformats.org/officeDocument/2006/relationships/hyperlink" Target="https://www.telecartegrise.com/immatriculation_vehicule_France/carte_grise_region_Centre/" TargetMode="External"/><Relationship Id="rId79" Type="http://schemas.openxmlformats.org/officeDocument/2006/relationships/hyperlink" Target="https://www.telecartegrise.com/immatriculation/prefecture/39-Jura.html" TargetMode="External"/><Relationship Id="rId102" Type="http://schemas.openxmlformats.org/officeDocument/2006/relationships/hyperlink" Target="https://www.telecartegrise.com/immatriculation_vehicule_France/carte_grise_region_Basse_Normandie/" TargetMode="External"/><Relationship Id="rId123" Type="http://schemas.openxmlformats.org/officeDocument/2006/relationships/hyperlink" Target="https://www.telecartegrise.com/immatriculation/prefecture/61-Orne.html" TargetMode="External"/><Relationship Id="rId128" Type="http://schemas.openxmlformats.org/officeDocument/2006/relationships/hyperlink" Target="https://www.telecartegrise.com/immatriculation_vehicule_France/carte_grise_region_Auvergne/" TargetMode="External"/><Relationship Id="rId144" Type="http://schemas.openxmlformats.org/officeDocument/2006/relationships/hyperlink" Target="https://www.telecartegrise.com/immatriculation_vehicule_France/carte_grise_region_Bourgogne/" TargetMode="External"/><Relationship Id="rId149" Type="http://schemas.openxmlformats.org/officeDocument/2006/relationships/hyperlink" Target="https://www.telecartegrise.com/immatriculation/prefecture/74-Haute-Savoie.html" TargetMode="External"/><Relationship Id="rId5" Type="http://schemas.openxmlformats.org/officeDocument/2006/relationships/hyperlink" Target="https://www.telecartegrise.com/immatriculation/prefecture/03-Allier.html" TargetMode="External"/><Relationship Id="rId90" Type="http://schemas.openxmlformats.org/officeDocument/2006/relationships/hyperlink" Target="https://www.telecartegrise.com/immatriculation_vehicule_France/carte_grise_region_Pays_de_la_Loire/" TargetMode="External"/><Relationship Id="rId95" Type="http://schemas.openxmlformats.org/officeDocument/2006/relationships/hyperlink" Target="https://www.telecartegrise.com/immatriculation/prefecture/47-Lot-et-Garonne.html" TargetMode="External"/><Relationship Id="rId160" Type="http://schemas.openxmlformats.org/officeDocument/2006/relationships/hyperlink" Target="https://www.telecartegrise.com/immatriculation_vehicule_France/carte_grise_region_Poitou-Charentes/" TargetMode="External"/><Relationship Id="rId165" Type="http://schemas.openxmlformats.org/officeDocument/2006/relationships/hyperlink" Target="https://www.telecartegrise.com/immatriculation/prefecture/82-Tarn-et-Garonne.html" TargetMode="External"/><Relationship Id="rId181" Type="http://schemas.openxmlformats.org/officeDocument/2006/relationships/hyperlink" Target="https://www.telecartegrise.com/immatriculation/prefecture/90-Territoire-de-Belfort.html" TargetMode="External"/><Relationship Id="rId186" Type="http://schemas.openxmlformats.org/officeDocument/2006/relationships/hyperlink" Target="https://www.telecartegrise.com/immatriculation_vehicule_France/carte_grise_region_Ile_de_France/" TargetMode="External"/><Relationship Id="rId22" Type="http://schemas.openxmlformats.org/officeDocument/2006/relationships/hyperlink" Target="https://www.telecartegrise.com/immatriculation_vehicule_France/carte_grise_region_Languedoc-Roussillon/" TargetMode="External"/><Relationship Id="rId27" Type="http://schemas.openxmlformats.org/officeDocument/2006/relationships/hyperlink" Target="https://www.telecartegrise.com/immatriculation/prefecture/14-Calvados.html" TargetMode="External"/><Relationship Id="rId43" Type="http://schemas.openxmlformats.org/officeDocument/2006/relationships/hyperlink" Target="https://www.telecartegrise.com/immatriculation/prefecture/21-Cote-d-Or.html" TargetMode="External"/><Relationship Id="rId48" Type="http://schemas.openxmlformats.org/officeDocument/2006/relationships/hyperlink" Target="https://www.telecartegrise.com/immatriculation_vehicule_France/carte_grise_region_Limousin/" TargetMode="External"/><Relationship Id="rId64" Type="http://schemas.openxmlformats.org/officeDocument/2006/relationships/hyperlink" Target="https://www.telecartegrise.com/immatriculation_vehicule_France/carte_grise_region_Midi-Pyrenees/" TargetMode="External"/><Relationship Id="rId69" Type="http://schemas.openxmlformats.org/officeDocument/2006/relationships/hyperlink" Target="https://www.telecartegrise.com/immatriculation/prefecture/34-Herault.html" TargetMode="External"/><Relationship Id="rId113" Type="http://schemas.openxmlformats.org/officeDocument/2006/relationships/hyperlink" Target="https://www.telecartegrise.com/immatriculation/prefecture/56-Morbihan.html" TargetMode="External"/><Relationship Id="rId118" Type="http://schemas.openxmlformats.org/officeDocument/2006/relationships/hyperlink" Target="https://www.telecartegrise.com/immatriculation_vehicule_France/carte_grise_region_Bourgogne/" TargetMode="External"/><Relationship Id="rId134" Type="http://schemas.openxmlformats.org/officeDocument/2006/relationships/hyperlink" Target="https://www.telecartegrise.com/immatriculation_vehicule_France/carte_grise_region_Languedoc-Roussillon/" TargetMode="External"/><Relationship Id="rId139" Type="http://schemas.openxmlformats.org/officeDocument/2006/relationships/hyperlink" Target="https://www.telecartegrise.com/immatriculation/prefecture/69-Rhone.html" TargetMode="External"/><Relationship Id="rId80" Type="http://schemas.openxmlformats.org/officeDocument/2006/relationships/hyperlink" Target="https://www.telecartegrise.com/immatriculation_vehicule_France/carte_grise_region_Franche-Comte/" TargetMode="External"/><Relationship Id="rId85" Type="http://schemas.openxmlformats.org/officeDocument/2006/relationships/hyperlink" Target="https://www.telecartegrise.com/immatriculation/prefecture/42-Loire.html" TargetMode="External"/><Relationship Id="rId150" Type="http://schemas.openxmlformats.org/officeDocument/2006/relationships/hyperlink" Target="https://www.telecartegrise.com/immatriculation_vehicule_France/carte_grise_region_Rhone-Alpes/" TargetMode="External"/><Relationship Id="rId155" Type="http://schemas.openxmlformats.org/officeDocument/2006/relationships/hyperlink" Target="https://www.telecartegrise.com/immatriculation/prefecture/77-Seine-et-Marne.html" TargetMode="External"/><Relationship Id="rId171" Type="http://schemas.openxmlformats.org/officeDocument/2006/relationships/hyperlink" Target="https://www.telecartegrise.com/immatriculation/prefecture/85-Vendee.html" TargetMode="External"/><Relationship Id="rId176" Type="http://schemas.openxmlformats.org/officeDocument/2006/relationships/hyperlink" Target="https://www.telecartegrise.com/immatriculation_vehicule_France/carte_grise_region_Limousin/" TargetMode="External"/><Relationship Id="rId192" Type="http://schemas.openxmlformats.org/officeDocument/2006/relationships/hyperlink" Target="https://www.telecartegrise.com/immatriculation_vehicule_France/carte_grise_region_Ile_de_France/" TargetMode="External"/><Relationship Id="rId197" Type="http://schemas.openxmlformats.org/officeDocument/2006/relationships/hyperlink" Target="https://www.telecartegrise.com/immatriculation/prefecture/973-Guyane.html" TargetMode="External"/><Relationship Id="rId201" Type="http://schemas.openxmlformats.org/officeDocument/2006/relationships/hyperlink" Target="https://www.telecartegrise.com/immatriculation/prefecture/976-Mayotte.html" TargetMode="External"/><Relationship Id="rId12" Type="http://schemas.openxmlformats.org/officeDocument/2006/relationships/hyperlink" Target="https://www.telecartegrise.com/immatriculation_vehicule_France/carte_grise_region_Provence-Alpes-Cote-d-Azur/" TargetMode="External"/><Relationship Id="rId17" Type="http://schemas.openxmlformats.org/officeDocument/2006/relationships/hyperlink" Target="https://www.telecartegrise.com/immatriculation/prefecture/09-Ariege.html" TargetMode="External"/><Relationship Id="rId33" Type="http://schemas.openxmlformats.org/officeDocument/2006/relationships/hyperlink" Target="https://www.telecartegrise.com/immatriculation/prefecture/17-Charente-Maritime.html" TargetMode="External"/><Relationship Id="rId38" Type="http://schemas.openxmlformats.org/officeDocument/2006/relationships/hyperlink" Target="https://www.telecartegrise.com/immatriculation_vehicule_France/carte_grise_region_Limousin/" TargetMode="External"/><Relationship Id="rId59" Type="http://schemas.openxmlformats.org/officeDocument/2006/relationships/hyperlink" Target="https://www.telecartegrise.com/immatriculation/prefecture/29-Finistere.html" TargetMode="External"/><Relationship Id="rId103" Type="http://schemas.openxmlformats.org/officeDocument/2006/relationships/hyperlink" Target="https://www.telecartegrise.com/immatriculation/prefecture/51-Marne.html" TargetMode="External"/><Relationship Id="rId108" Type="http://schemas.openxmlformats.org/officeDocument/2006/relationships/hyperlink" Target="https://www.telecartegrise.com/immatriculation_vehicule_France/carte_grise_region_Pays_de_la_Loire/" TargetMode="External"/><Relationship Id="rId124" Type="http://schemas.openxmlformats.org/officeDocument/2006/relationships/hyperlink" Target="https://www.telecartegrise.com/immatriculation_vehicule_France/carte_grise_region_Basse_Normandie/" TargetMode="External"/><Relationship Id="rId129" Type="http://schemas.openxmlformats.org/officeDocument/2006/relationships/hyperlink" Target="https://www.telecartegrise.com/immatriculation/prefecture/64-Pyrenees-Atlantiques.html" TargetMode="External"/><Relationship Id="rId54" Type="http://schemas.openxmlformats.org/officeDocument/2006/relationships/hyperlink" Target="https://www.telecartegrise.com/immatriculation_vehicule_France/carte_grise_region_Rhone-Alpes/" TargetMode="External"/><Relationship Id="rId70" Type="http://schemas.openxmlformats.org/officeDocument/2006/relationships/hyperlink" Target="https://www.telecartegrise.com/immatriculation_vehicule_France/carte_grise_region_Languedoc-Roussillon/" TargetMode="External"/><Relationship Id="rId75" Type="http://schemas.openxmlformats.org/officeDocument/2006/relationships/hyperlink" Target="https://www.telecartegrise.com/immatriculation/prefecture/37-Indre-et-Loire.html" TargetMode="External"/><Relationship Id="rId91" Type="http://schemas.openxmlformats.org/officeDocument/2006/relationships/hyperlink" Target="https://www.telecartegrise.com/immatriculation/prefecture/45-Loiret.html" TargetMode="External"/><Relationship Id="rId96" Type="http://schemas.openxmlformats.org/officeDocument/2006/relationships/hyperlink" Target="https://www.telecartegrise.com/immatriculation_vehicule_France/carte_grise_region_Aquitaine/" TargetMode="External"/><Relationship Id="rId140" Type="http://schemas.openxmlformats.org/officeDocument/2006/relationships/hyperlink" Target="https://www.telecartegrise.com/immatriculation_vehicule_France/carte_grise_region_Rhone-Alpes/" TargetMode="External"/><Relationship Id="rId145" Type="http://schemas.openxmlformats.org/officeDocument/2006/relationships/hyperlink" Target="https://www.telecartegrise.com/immatriculation/prefecture/72-Sarthe.html" TargetMode="External"/><Relationship Id="rId161" Type="http://schemas.openxmlformats.org/officeDocument/2006/relationships/hyperlink" Target="https://www.telecartegrise.com/immatriculation/prefecture/80-Somme.html" TargetMode="External"/><Relationship Id="rId166" Type="http://schemas.openxmlformats.org/officeDocument/2006/relationships/hyperlink" Target="https://www.telecartegrise.com/immatriculation_vehicule_France/carte_grise_region_Midi-Pyrenees/" TargetMode="External"/><Relationship Id="rId182" Type="http://schemas.openxmlformats.org/officeDocument/2006/relationships/hyperlink" Target="https://www.telecartegrise.com/immatriculation_vehicule_France/carte_grise_region_Franche-Comte/" TargetMode="External"/><Relationship Id="rId187" Type="http://schemas.openxmlformats.org/officeDocument/2006/relationships/hyperlink" Target="https://www.telecartegrise.com/immatriculation/prefecture/93-Seine-Saint-Denis.html" TargetMode="External"/><Relationship Id="rId1" Type="http://schemas.openxmlformats.org/officeDocument/2006/relationships/hyperlink" Target="https://www.telecartegrise.com/immatriculation/prefecture/01-Ain.html" TargetMode="External"/><Relationship Id="rId6" Type="http://schemas.openxmlformats.org/officeDocument/2006/relationships/hyperlink" Target="https://www.telecartegrise.com/immatriculation_vehicule_France/carte_grise_region_Auvergne/" TargetMode="External"/><Relationship Id="rId23" Type="http://schemas.openxmlformats.org/officeDocument/2006/relationships/hyperlink" Target="https://www.telecartegrise.com/immatriculation/prefecture/12-Aveyron.html" TargetMode="External"/><Relationship Id="rId28" Type="http://schemas.openxmlformats.org/officeDocument/2006/relationships/hyperlink" Target="https://www.telecartegrise.com/immatriculation_vehicule_France/carte_grise_region_Basse_Normandie/" TargetMode="External"/><Relationship Id="rId49" Type="http://schemas.openxmlformats.org/officeDocument/2006/relationships/hyperlink" Target="https://www.telecartegrise.com/immatriculation/prefecture/24-Dordogne.html" TargetMode="External"/><Relationship Id="rId114" Type="http://schemas.openxmlformats.org/officeDocument/2006/relationships/hyperlink" Target="https://www.telecartegrise.com/immatriculation_vehicule_France/carte_grise_region_Bretagne/" TargetMode="External"/><Relationship Id="rId119" Type="http://schemas.openxmlformats.org/officeDocument/2006/relationships/hyperlink" Target="https://www.telecartegrise.com/immatriculation/prefecture/59-Nord.html" TargetMode="External"/><Relationship Id="rId44" Type="http://schemas.openxmlformats.org/officeDocument/2006/relationships/hyperlink" Target="https://www.telecartegrise.com/immatriculation_vehicule_France/carte_grise_region_Bourgogne/" TargetMode="External"/><Relationship Id="rId60" Type="http://schemas.openxmlformats.org/officeDocument/2006/relationships/hyperlink" Target="https://www.telecartegrise.com/immatriculation_vehicule_France/carte_grise_region_Bretagne/" TargetMode="External"/><Relationship Id="rId65" Type="http://schemas.openxmlformats.org/officeDocument/2006/relationships/hyperlink" Target="https://www.telecartegrise.com/immatriculation/prefecture/32-Gers.html" TargetMode="External"/><Relationship Id="rId81" Type="http://schemas.openxmlformats.org/officeDocument/2006/relationships/hyperlink" Target="https://www.telecartegrise.com/immatriculation/prefecture/40-Landes.html" TargetMode="External"/><Relationship Id="rId86" Type="http://schemas.openxmlformats.org/officeDocument/2006/relationships/hyperlink" Target="https://www.telecartegrise.com/immatriculation_vehicule_France/carte_grise_region_Rhone-Alpes/" TargetMode="External"/><Relationship Id="rId130" Type="http://schemas.openxmlformats.org/officeDocument/2006/relationships/hyperlink" Target="https://www.telecartegrise.com/immatriculation_vehicule_France/carte_grise_region_Aquitaine/" TargetMode="External"/><Relationship Id="rId135" Type="http://schemas.openxmlformats.org/officeDocument/2006/relationships/hyperlink" Target="https://www.telecartegrise.com/immatriculation/prefecture/67-Bas-Rhin.html" TargetMode="External"/><Relationship Id="rId151" Type="http://schemas.openxmlformats.org/officeDocument/2006/relationships/hyperlink" Target="https://www.telecartegrise.com/immatriculation/prefecture/75-Paris.html" TargetMode="External"/><Relationship Id="rId156" Type="http://schemas.openxmlformats.org/officeDocument/2006/relationships/hyperlink" Target="https://www.telecartegrise.com/immatriculation_vehicule_France/carte_grise_region_Ile_de_France/" TargetMode="External"/><Relationship Id="rId177" Type="http://schemas.openxmlformats.org/officeDocument/2006/relationships/hyperlink" Target="https://www.telecartegrise.com/immatriculation/prefecture/88-Vosges.html" TargetMode="External"/><Relationship Id="rId198" Type="http://schemas.openxmlformats.org/officeDocument/2006/relationships/hyperlink" Target="https://www.telecartegrise.com/immatriculation_vehicule_France/carte_grise_region_Guyane/" TargetMode="External"/><Relationship Id="rId172" Type="http://schemas.openxmlformats.org/officeDocument/2006/relationships/hyperlink" Target="https://www.telecartegrise.com/immatriculation_vehicule_France/carte_grise_region_Pays_de_la_Loire/" TargetMode="External"/><Relationship Id="rId193" Type="http://schemas.openxmlformats.org/officeDocument/2006/relationships/hyperlink" Target="https://www.telecartegrise.com/immatriculation/prefecture/971-Guadeloupe.html" TargetMode="External"/><Relationship Id="rId202" Type="http://schemas.openxmlformats.org/officeDocument/2006/relationships/hyperlink" Target="https://www.telecartegrise.com/immatriculation/prefecture/976-Mayotte.html" TargetMode="External"/><Relationship Id="rId13" Type="http://schemas.openxmlformats.org/officeDocument/2006/relationships/hyperlink" Target="https://www.telecartegrise.com/immatriculation/prefecture/07-Ardeche.html" TargetMode="External"/><Relationship Id="rId18" Type="http://schemas.openxmlformats.org/officeDocument/2006/relationships/hyperlink" Target="https://www.telecartegrise.com/immatriculation_vehicule_France/carte_grise_region_Midi-Pyrenees/" TargetMode="External"/><Relationship Id="rId39" Type="http://schemas.openxmlformats.org/officeDocument/2006/relationships/hyperlink" Target="https://www.telecartegrise.com/immatriculation/prefecture/2A-Corse-du-Sud.html" TargetMode="External"/><Relationship Id="rId109" Type="http://schemas.openxmlformats.org/officeDocument/2006/relationships/hyperlink" Target="https://www.telecartegrise.com/immatriculation/prefecture/54-Meurthe-et-Moselle.html" TargetMode="External"/><Relationship Id="rId34" Type="http://schemas.openxmlformats.org/officeDocument/2006/relationships/hyperlink" Target="https://www.telecartegrise.com/immatriculation_vehicule_France/carte_grise_region_Poitou-Charentes/" TargetMode="External"/><Relationship Id="rId50" Type="http://schemas.openxmlformats.org/officeDocument/2006/relationships/hyperlink" Target="https://www.telecartegrise.com/immatriculation_vehicule_France/carte_grise_region_Aquitaine/" TargetMode="External"/><Relationship Id="rId55" Type="http://schemas.openxmlformats.org/officeDocument/2006/relationships/hyperlink" Target="https://www.telecartegrise.com/immatriculation/prefecture/27-Eure.html" TargetMode="External"/><Relationship Id="rId76" Type="http://schemas.openxmlformats.org/officeDocument/2006/relationships/hyperlink" Target="https://www.telecartegrise.com/immatriculation_vehicule_France/carte_grise_region_Centre/" TargetMode="External"/><Relationship Id="rId97" Type="http://schemas.openxmlformats.org/officeDocument/2006/relationships/hyperlink" Target="https://www.telecartegrise.com/immatriculation/prefecture/48-Lozere.html" TargetMode="External"/><Relationship Id="rId104" Type="http://schemas.openxmlformats.org/officeDocument/2006/relationships/hyperlink" Target="https://www.telecartegrise.com/immatriculation_vehicule_France/carte_grise_region_Champagne-Ardenne/" TargetMode="External"/><Relationship Id="rId120" Type="http://schemas.openxmlformats.org/officeDocument/2006/relationships/hyperlink" Target="https://www.telecartegrise.com/immatriculation_vehicule_France/carte_grise_region_Nord-Pas-de-Calais/" TargetMode="External"/><Relationship Id="rId125" Type="http://schemas.openxmlformats.org/officeDocument/2006/relationships/hyperlink" Target="https://www.telecartegrise.com/immatriculation/prefecture/62-Pas-de-Calais.html" TargetMode="External"/><Relationship Id="rId141" Type="http://schemas.openxmlformats.org/officeDocument/2006/relationships/hyperlink" Target="https://www.telecartegrise.com/immatriculation/prefecture/70-Haute-Saone.html" TargetMode="External"/><Relationship Id="rId146" Type="http://schemas.openxmlformats.org/officeDocument/2006/relationships/hyperlink" Target="https://www.telecartegrise.com/immatriculation_vehicule_France/carte_grise_region_Pays_de_la_Loire/" TargetMode="External"/><Relationship Id="rId167" Type="http://schemas.openxmlformats.org/officeDocument/2006/relationships/hyperlink" Target="https://www.telecartegrise.com/immatriculation/prefecture/83-Var.html" TargetMode="External"/><Relationship Id="rId188" Type="http://schemas.openxmlformats.org/officeDocument/2006/relationships/hyperlink" Target="https://www.telecartegrise.com/immatriculation_vehicule_France/carte_grise_region_Ile_de_France/" TargetMode="External"/><Relationship Id="rId7" Type="http://schemas.openxmlformats.org/officeDocument/2006/relationships/hyperlink" Target="https://www.telecartegrise.com/immatriculation/prefecture/04-Alpes-de-Haute-Provence.html" TargetMode="External"/><Relationship Id="rId71" Type="http://schemas.openxmlformats.org/officeDocument/2006/relationships/hyperlink" Target="https://www.telecartegrise.com/immatriculation/prefecture/35-Ille-et-Vilaine.html" TargetMode="External"/><Relationship Id="rId92" Type="http://schemas.openxmlformats.org/officeDocument/2006/relationships/hyperlink" Target="https://www.telecartegrise.com/immatriculation_vehicule_France/carte_grise_region_Centre/" TargetMode="External"/><Relationship Id="rId162" Type="http://schemas.openxmlformats.org/officeDocument/2006/relationships/hyperlink" Target="https://www.telecartegrise.com/immatriculation_vehicule_France/carte_grise_region_Picardie/" TargetMode="External"/><Relationship Id="rId183" Type="http://schemas.openxmlformats.org/officeDocument/2006/relationships/hyperlink" Target="https://www.telecartegrise.com/immatriculation/prefecture/91-Essonne.html" TargetMode="External"/><Relationship Id="rId2" Type="http://schemas.openxmlformats.org/officeDocument/2006/relationships/hyperlink" Target="https://www.telecartegrise.com/immatriculation_vehicule_France/carte_grise_region_Rhone-Alpes/" TargetMode="External"/><Relationship Id="rId29" Type="http://schemas.openxmlformats.org/officeDocument/2006/relationships/hyperlink" Target="https://www.telecartegrise.com/immatriculation/prefecture/15-Cantal.html" TargetMode="External"/><Relationship Id="rId24" Type="http://schemas.openxmlformats.org/officeDocument/2006/relationships/hyperlink" Target="https://www.telecartegrise.com/immatriculation_vehicule_France/carte_grise_region_Midi-Pyrenees/" TargetMode="External"/><Relationship Id="rId40" Type="http://schemas.openxmlformats.org/officeDocument/2006/relationships/hyperlink" Target="https://www.telecartegrise.com/immatriculation_vehicule_France/carte_grise_region_Corse/" TargetMode="External"/><Relationship Id="rId45" Type="http://schemas.openxmlformats.org/officeDocument/2006/relationships/hyperlink" Target="https://www.telecartegrise.com/immatriculation/prefecture/22-Cotes-d-Armor.html" TargetMode="External"/><Relationship Id="rId66" Type="http://schemas.openxmlformats.org/officeDocument/2006/relationships/hyperlink" Target="https://www.telecartegrise.com/immatriculation_vehicule_France/carte_grise_region_Midi-Pyrenees/" TargetMode="External"/><Relationship Id="rId87" Type="http://schemas.openxmlformats.org/officeDocument/2006/relationships/hyperlink" Target="https://www.telecartegrise.com/immatriculation/prefecture/43-Haute-Loire.html" TargetMode="External"/><Relationship Id="rId110" Type="http://schemas.openxmlformats.org/officeDocument/2006/relationships/hyperlink" Target="https://www.telecartegrise.com/immatriculation_vehicule_France/carte_grise_region_Lorraine/" TargetMode="External"/><Relationship Id="rId115" Type="http://schemas.openxmlformats.org/officeDocument/2006/relationships/hyperlink" Target="https://www.telecartegrise.com/immatriculation/prefecture/57-Moselle.html" TargetMode="External"/><Relationship Id="rId131" Type="http://schemas.openxmlformats.org/officeDocument/2006/relationships/hyperlink" Target="https://www.telecartegrise.com/immatriculation/prefecture/65-Hautes-Pyrenees.html" TargetMode="External"/><Relationship Id="rId136" Type="http://schemas.openxmlformats.org/officeDocument/2006/relationships/hyperlink" Target="https://www.telecartegrise.com/immatriculation_vehicule_France/carte_grise_region_Alsace/" TargetMode="External"/><Relationship Id="rId157" Type="http://schemas.openxmlformats.org/officeDocument/2006/relationships/hyperlink" Target="https://www.telecartegrise.com/immatriculation/prefecture/78-Yvelines.html" TargetMode="External"/><Relationship Id="rId178" Type="http://schemas.openxmlformats.org/officeDocument/2006/relationships/hyperlink" Target="https://www.telecartegrise.com/immatriculation_vehicule_France/carte_grise_region_Lorraine/" TargetMode="External"/><Relationship Id="rId61" Type="http://schemas.openxmlformats.org/officeDocument/2006/relationships/hyperlink" Target="https://www.telecartegrise.com/immatriculation/prefecture/30-Gard.html" TargetMode="External"/><Relationship Id="rId82" Type="http://schemas.openxmlformats.org/officeDocument/2006/relationships/hyperlink" Target="https://www.telecartegrise.com/immatriculation_vehicule_France/carte_grise_region_Aquitaine/" TargetMode="External"/><Relationship Id="rId152" Type="http://schemas.openxmlformats.org/officeDocument/2006/relationships/hyperlink" Target="https://www.telecartegrise.com/immatriculation_vehicule_France/carte_grise_region_Ile_de_France/" TargetMode="External"/><Relationship Id="rId173" Type="http://schemas.openxmlformats.org/officeDocument/2006/relationships/hyperlink" Target="https://www.telecartegrise.com/immatriculation/prefecture/86-Vienne.html" TargetMode="External"/><Relationship Id="rId194" Type="http://schemas.openxmlformats.org/officeDocument/2006/relationships/hyperlink" Target="https://www.telecartegrise.com/immatriculation_vehicule_France/carte_grise_region_Guadeloupe/" TargetMode="External"/><Relationship Id="rId199" Type="http://schemas.openxmlformats.org/officeDocument/2006/relationships/hyperlink" Target="https://www.telecartegrise.com/immatriculation/prefecture/974-Reunion.html" TargetMode="External"/><Relationship Id="rId203" Type="http://schemas.openxmlformats.org/officeDocument/2006/relationships/printerSettings" Target="../printerSettings/printerSettings1.bin"/><Relationship Id="rId19" Type="http://schemas.openxmlformats.org/officeDocument/2006/relationships/hyperlink" Target="https://www.telecartegrise.com/immatriculation/prefecture/10-Aube.html" TargetMode="External"/><Relationship Id="rId14" Type="http://schemas.openxmlformats.org/officeDocument/2006/relationships/hyperlink" Target="https://www.telecartegrise.com/immatriculation_vehicule_France/carte_grise_region_Rhone-Alpes/" TargetMode="External"/><Relationship Id="rId30" Type="http://schemas.openxmlformats.org/officeDocument/2006/relationships/hyperlink" Target="https://www.telecartegrise.com/immatriculation_vehicule_France/carte_grise_region_Auvergne/" TargetMode="External"/><Relationship Id="rId35" Type="http://schemas.openxmlformats.org/officeDocument/2006/relationships/hyperlink" Target="https://www.telecartegrise.com/immatriculation/prefecture/18-Cher.html" TargetMode="External"/><Relationship Id="rId56" Type="http://schemas.openxmlformats.org/officeDocument/2006/relationships/hyperlink" Target="https://www.telecartegrise.com/immatriculation_vehicule_France/carte_grise_region_Haute_Normandie/" TargetMode="External"/><Relationship Id="rId77" Type="http://schemas.openxmlformats.org/officeDocument/2006/relationships/hyperlink" Target="https://www.telecartegrise.com/immatriculation/prefecture/38-Isere.html" TargetMode="External"/><Relationship Id="rId100" Type="http://schemas.openxmlformats.org/officeDocument/2006/relationships/hyperlink" Target="https://www.telecartegrise.com/immatriculation_vehicule_France/carte_grise_region_Pays_de_la_Loire/" TargetMode="External"/><Relationship Id="rId105" Type="http://schemas.openxmlformats.org/officeDocument/2006/relationships/hyperlink" Target="https://www.telecartegrise.com/immatriculation/prefecture/52-Haute-Marne.html" TargetMode="External"/><Relationship Id="rId126" Type="http://schemas.openxmlformats.org/officeDocument/2006/relationships/hyperlink" Target="https://www.telecartegrise.com/immatriculation_vehicule_France/carte_grise_region_Nord-Pas-de-Calais/" TargetMode="External"/><Relationship Id="rId147" Type="http://schemas.openxmlformats.org/officeDocument/2006/relationships/hyperlink" Target="https://www.telecartegrise.com/immatriculation/prefecture/73-Savoie.html" TargetMode="External"/><Relationship Id="rId168" Type="http://schemas.openxmlformats.org/officeDocument/2006/relationships/hyperlink" Target="https://www.telecartegrise.com/immatriculation_vehicule_France/carte_grise_region_Provence-Alpes-Cote-d-Azur/" TargetMode="External"/><Relationship Id="rId8" Type="http://schemas.openxmlformats.org/officeDocument/2006/relationships/hyperlink" Target="https://www.telecartegrise.com/immatriculation_vehicule_France/carte_grise_region_Provence-Alpes-Cote-d-Azur/" TargetMode="External"/><Relationship Id="rId51" Type="http://schemas.openxmlformats.org/officeDocument/2006/relationships/hyperlink" Target="https://www.telecartegrise.com/immatriculation/prefecture/25-Doubs.html" TargetMode="External"/><Relationship Id="rId72" Type="http://schemas.openxmlformats.org/officeDocument/2006/relationships/hyperlink" Target="https://www.telecartegrise.com/immatriculation_vehicule_France/carte_grise_region_Bretagne/" TargetMode="External"/><Relationship Id="rId93" Type="http://schemas.openxmlformats.org/officeDocument/2006/relationships/hyperlink" Target="https://www.telecartegrise.com/immatriculation/prefecture/46-Lot.html" TargetMode="External"/><Relationship Id="rId98" Type="http://schemas.openxmlformats.org/officeDocument/2006/relationships/hyperlink" Target="https://www.telecartegrise.com/immatriculation_vehicule_France/carte_grise_region_Languedoc-Roussillon/" TargetMode="External"/><Relationship Id="rId121" Type="http://schemas.openxmlformats.org/officeDocument/2006/relationships/hyperlink" Target="https://www.telecartegrise.com/immatriculation/prefecture/60-Oise.html" TargetMode="External"/><Relationship Id="rId142" Type="http://schemas.openxmlformats.org/officeDocument/2006/relationships/hyperlink" Target="https://www.telecartegrise.com/immatriculation_vehicule_France/carte_grise_region_Franche-Comte/" TargetMode="External"/><Relationship Id="rId163" Type="http://schemas.openxmlformats.org/officeDocument/2006/relationships/hyperlink" Target="https://www.telecartegrise.com/immatriculation/prefecture/81-Tarn.html" TargetMode="External"/><Relationship Id="rId184" Type="http://schemas.openxmlformats.org/officeDocument/2006/relationships/hyperlink" Target="https://www.telecartegrise.com/immatriculation_vehicule_France/carte_grise_region_Ile_de_France/" TargetMode="External"/><Relationship Id="rId189" Type="http://schemas.openxmlformats.org/officeDocument/2006/relationships/hyperlink" Target="https://www.telecartegrise.com/immatriculation/prefecture/94-Val-de-Marne.html" TargetMode="External"/><Relationship Id="rId3" Type="http://schemas.openxmlformats.org/officeDocument/2006/relationships/hyperlink" Target="https://www.telecartegrise.com/immatriculation/prefecture/02-Aisne.html" TargetMode="External"/><Relationship Id="rId25" Type="http://schemas.openxmlformats.org/officeDocument/2006/relationships/hyperlink" Target="https://www.telecartegrise.com/immatriculation/prefecture/13-Bouches-du-Rhone.html" TargetMode="External"/><Relationship Id="rId46" Type="http://schemas.openxmlformats.org/officeDocument/2006/relationships/hyperlink" Target="https://www.telecartegrise.com/immatriculation_vehicule_France/carte_grise_region_Bretagne/" TargetMode="External"/><Relationship Id="rId67" Type="http://schemas.openxmlformats.org/officeDocument/2006/relationships/hyperlink" Target="https://www.telecartegrise.com/immatriculation/prefecture/33-Gironde.html" TargetMode="External"/><Relationship Id="rId116" Type="http://schemas.openxmlformats.org/officeDocument/2006/relationships/hyperlink" Target="https://www.telecartegrise.com/immatriculation_vehicule_France/carte_grise_region_Lorraine/" TargetMode="External"/><Relationship Id="rId137" Type="http://schemas.openxmlformats.org/officeDocument/2006/relationships/hyperlink" Target="https://www.telecartegrise.com/immatriculation/prefecture/68-Haut-Rhin.html" TargetMode="External"/><Relationship Id="rId158" Type="http://schemas.openxmlformats.org/officeDocument/2006/relationships/hyperlink" Target="https://www.telecartegrise.com/immatriculation_vehicule_France/carte_grise_region_Ile_de_France/" TargetMode="External"/><Relationship Id="rId20" Type="http://schemas.openxmlformats.org/officeDocument/2006/relationships/hyperlink" Target="https://www.telecartegrise.com/immatriculation_vehicule_France/carte_grise_region_Champagne-Ardenne/" TargetMode="External"/><Relationship Id="rId41" Type="http://schemas.openxmlformats.org/officeDocument/2006/relationships/hyperlink" Target="https://www.telecartegrise.com/immatriculation/prefecture/2B-Haute-Corse.html" TargetMode="External"/><Relationship Id="rId62" Type="http://schemas.openxmlformats.org/officeDocument/2006/relationships/hyperlink" Target="https://www.telecartegrise.com/immatriculation_vehicule_France/carte_grise_region_Languedoc-Roussillon/" TargetMode="External"/><Relationship Id="rId83" Type="http://schemas.openxmlformats.org/officeDocument/2006/relationships/hyperlink" Target="https://www.telecartegrise.com/immatriculation/prefecture/41-Loir-et-Cher.html" TargetMode="External"/><Relationship Id="rId88" Type="http://schemas.openxmlformats.org/officeDocument/2006/relationships/hyperlink" Target="https://www.telecartegrise.com/immatriculation_vehicule_France/carte_grise_region_Auvergne/" TargetMode="External"/><Relationship Id="rId111" Type="http://schemas.openxmlformats.org/officeDocument/2006/relationships/hyperlink" Target="https://www.telecartegrise.com/immatriculation/prefecture/55-Meuse.html" TargetMode="External"/><Relationship Id="rId132" Type="http://schemas.openxmlformats.org/officeDocument/2006/relationships/hyperlink" Target="https://www.telecartegrise.com/immatriculation_vehicule_France/carte_grise_region_Midi-Pyrenees/" TargetMode="External"/><Relationship Id="rId153" Type="http://schemas.openxmlformats.org/officeDocument/2006/relationships/hyperlink" Target="https://www.telecartegrise.com/immatriculation/prefecture/76-Seine-Maritime.html" TargetMode="External"/><Relationship Id="rId174" Type="http://schemas.openxmlformats.org/officeDocument/2006/relationships/hyperlink" Target="https://www.telecartegrise.com/immatriculation_vehicule_France/carte_grise_region_Poitou-Charentes/" TargetMode="External"/><Relationship Id="rId179" Type="http://schemas.openxmlformats.org/officeDocument/2006/relationships/hyperlink" Target="https://www.telecartegrise.com/immatriculation/prefecture/89-Yonne.html" TargetMode="External"/><Relationship Id="rId195" Type="http://schemas.openxmlformats.org/officeDocument/2006/relationships/hyperlink" Target="https://www.telecartegrise.com/immatriculation/prefecture/972-Martinique.html" TargetMode="External"/><Relationship Id="rId190" Type="http://schemas.openxmlformats.org/officeDocument/2006/relationships/hyperlink" Target="https://www.telecartegrise.com/immatriculation_vehicule_France/carte_grise_region_Ile_de_France/" TargetMode="External"/><Relationship Id="rId15" Type="http://schemas.openxmlformats.org/officeDocument/2006/relationships/hyperlink" Target="https://www.telecartegrise.com/immatriculation/prefecture/08-Ardennes.html" TargetMode="External"/><Relationship Id="rId36" Type="http://schemas.openxmlformats.org/officeDocument/2006/relationships/hyperlink" Target="https://www.telecartegrise.com/immatriculation_vehicule_France/carte_grise_region_Centre/" TargetMode="External"/><Relationship Id="rId57" Type="http://schemas.openxmlformats.org/officeDocument/2006/relationships/hyperlink" Target="https://www.telecartegrise.com/immatriculation/prefecture/28-Eure-et-Loir.html" TargetMode="External"/><Relationship Id="rId106" Type="http://schemas.openxmlformats.org/officeDocument/2006/relationships/hyperlink" Target="https://www.telecartegrise.com/immatriculation_vehicule_France/carte_grise_region_Champagne-Ardenne/" TargetMode="External"/><Relationship Id="rId127" Type="http://schemas.openxmlformats.org/officeDocument/2006/relationships/hyperlink" Target="https://www.telecartegrise.com/immatriculation/prefecture/63-Puy-de-Dome.html" TargetMode="External"/><Relationship Id="rId10" Type="http://schemas.openxmlformats.org/officeDocument/2006/relationships/hyperlink" Target="https://www.telecartegrise.com/immatriculation_vehicule_France/carte_grise_region_Provence-Alpes-Cote-d-Azur/" TargetMode="External"/><Relationship Id="rId31" Type="http://schemas.openxmlformats.org/officeDocument/2006/relationships/hyperlink" Target="https://www.telecartegrise.com/immatriculation/prefecture/16-Charente.html" TargetMode="External"/><Relationship Id="rId52" Type="http://schemas.openxmlformats.org/officeDocument/2006/relationships/hyperlink" Target="https://www.telecartegrise.com/immatriculation_vehicule_France/carte_grise_region_Franche-Comte/" TargetMode="External"/><Relationship Id="rId73" Type="http://schemas.openxmlformats.org/officeDocument/2006/relationships/hyperlink" Target="https://www.telecartegrise.com/immatriculation/prefecture/36-Indre.html" TargetMode="External"/><Relationship Id="rId78" Type="http://schemas.openxmlformats.org/officeDocument/2006/relationships/hyperlink" Target="https://www.telecartegrise.com/immatriculation_vehicule_France/carte_grise_region_Rhone-Alpes/" TargetMode="External"/><Relationship Id="rId94" Type="http://schemas.openxmlformats.org/officeDocument/2006/relationships/hyperlink" Target="https://www.telecartegrise.com/immatriculation_vehicule_France/carte_grise_region_Midi-Pyrenees/" TargetMode="External"/><Relationship Id="rId99" Type="http://schemas.openxmlformats.org/officeDocument/2006/relationships/hyperlink" Target="https://www.telecartegrise.com/immatriculation/prefecture/49-Maine-et-Loire.html" TargetMode="External"/><Relationship Id="rId101" Type="http://schemas.openxmlformats.org/officeDocument/2006/relationships/hyperlink" Target="https://www.telecartegrise.com/immatriculation/prefecture/50-Manche.html" TargetMode="External"/><Relationship Id="rId122" Type="http://schemas.openxmlformats.org/officeDocument/2006/relationships/hyperlink" Target="https://www.telecartegrise.com/immatriculation_vehicule_France/carte_grise_region_Picardie/" TargetMode="External"/><Relationship Id="rId143" Type="http://schemas.openxmlformats.org/officeDocument/2006/relationships/hyperlink" Target="https://www.telecartegrise.com/immatriculation/prefecture/71-Saone-et-Loire.html" TargetMode="External"/><Relationship Id="rId148" Type="http://schemas.openxmlformats.org/officeDocument/2006/relationships/hyperlink" Target="https://www.telecartegrise.com/immatriculation_vehicule_France/carte_grise_region_Rhone-Alpes/" TargetMode="External"/><Relationship Id="rId164" Type="http://schemas.openxmlformats.org/officeDocument/2006/relationships/hyperlink" Target="https://www.telecartegrise.com/immatriculation_vehicule_France/carte_grise_region_Midi-Pyrenees/" TargetMode="External"/><Relationship Id="rId169" Type="http://schemas.openxmlformats.org/officeDocument/2006/relationships/hyperlink" Target="https://www.telecartegrise.com/immatriculation/prefecture/84-Vaucluse.html" TargetMode="External"/><Relationship Id="rId185" Type="http://schemas.openxmlformats.org/officeDocument/2006/relationships/hyperlink" Target="https://www.telecartegrise.com/immatriculation/prefecture/92-Hauts-de-Seine.html" TargetMode="External"/><Relationship Id="rId4" Type="http://schemas.openxmlformats.org/officeDocument/2006/relationships/hyperlink" Target="https://www.telecartegrise.com/immatriculation_vehicule_France/carte_grise_region_Picardie/" TargetMode="External"/><Relationship Id="rId9" Type="http://schemas.openxmlformats.org/officeDocument/2006/relationships/hyperlink" Target="https://www.telecartegrise.com/immatriculation/prefecture/05-Hautes-Alpes.html" TargetMode="External"/><Relationship Id="rId180" Type="http://schemas.openxmlformats.org/officeDocument/2006/relationships/hyperlink" Target="https://www.telecartegrise.com/immatriculation_vehicule_France/carte_grise_region_Bourgogne/" TargetMode="External"/><Relationship Id="rId26" Type="http://schemas.openxmlformats.org/officeDocument/2006/relationships/hyperlink" Target="https://www.telecartegrise.com/immatriculation_vehicule_France/carte_grise_region_Provence-Alpes-Cote-d-Azur/" TargetMode="External"/><Relationship Id="rId47" Type="http://schemas.openxmlformats.org/officeDocument/2006/relationships/hyperlink" Target="https://www.telecartegrise.com/immatriculation/prefecture/23-Creuse.html" TargetMode="External"/><Relationship Id="rId68" Type="http://schemas.openxmlformats.org/officeDocument/2006/relationships/hyperlink" Target="https://www.telecartegrise.com/immatriculation_vehicule_France/carte_grise_region_Aquitaine/" TargetMode="External"/><Relationship Id="rId89" Type="http://schemas.openxmlformats.org/officeDocument/2006/relationships/hyperlink" Target="https://www.telecartegrise.com/immatriculation/prefecture/44-Loire-Atlantique.html" TargetMode="External"/><Relationship Id="rId112" Type="http://schemas.openxmlformats.org/officeDocument/2006/relationships/hyperlink" Target="https://www.telecartegrise.com/immatriculation_vehicule_France/carte_grise_region_Lorraine/" TargetMode="External"/><Relationship Id="rId133" Type="http://schemas.openxmlformats.org/officeDocument/2006/relationships/hyperlink" Target="https://www.telecartegrise.com/immatriculation/prefecture/66-Pyrenees-Orientales.html" TargetMode="External"/><Relationship Id="rId154" Type="http://schemas.openxmlformats.org/officeDocument/2006/relationships/hyperlink" Target="https://www.telecartegrise.com/immatriculation_vehicule_France/carte_grise_region_Haute_Normandie/" TargetMode="External"/><Relationship Id="rId175" Type="http://schemas.openxmlformats.org/officeDocument/2006/relationships/hyperlink" Target="https://www.telecartegrise.com/immatriculation/prefecture/87-Haute-Vienne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tabSelected="1" topLeftCell="K68" workbookViewId="0">
      <selection activeCell="Q28" sqref="Q28"/>
    </sheetView>
  </sheetViews>
  <sheetFormatPr baseColWidth="10" defaultRowHeight="14.4" x14ac:dyDescent="0.55000000000000004"/>
  <cols>
    <col min="1" max="1" width="21.7890625" style="7" bestFit="1" customWidth="1"/>
    <col min="2" max="2" width="20.41796875" style="7" bestFit="1" customWidth="1"/>
    <col min="3" max="3" width="14.15625" style="7" bestFit="1" customWidth="1"/>
    <col min="4" max="4" width="12.41796875" style="7" bestFit="1" customWidth="1"/>
    <col min="5" max="5" width="22.7890625" style="7" bestFit="1" customWidth="1"/>
    <col min="6" max="6" width="32.05078125" style="11" bestFit="1" customWidth="1"/>
    <col min="7" max="7" width="6.7890625" style="7" bestFit="1" customWidth="1"/>
    <col min="8" max="13" width="25.68359375" customWidth="1"/>
  </cols>
  <sheetData>
    <row r="1" spans="4:7" x14ac:dyDescent="0.55000000000000004">
      <c r="D1" s="7" t="s">
        <v>142</v>
      </c>
      <c r="G1" s="7" t="s">
        <v>162</v>
      </c>
    </row>
    <row r="2" spans="4:7" x14ac:dyDescent="0.55000000000000004">
      <c r="D2" s="7" t="s">
        <v>143</v>
      </c>
      <c r="G2" s="7" t="s">
        <v>163</v>
      </c>
    </row>
    <row r="3" spans="4:7" x14ac:dyDescent="0.55000000000000004">
      <c r="D3" s="7" t="s">
        <v>144</v>
      </c>
      <c r="G3" s="7" t="s">
        <v>164</v>
      </c>
    </row>
    <row r="4" spans="4:7" x14ac:dyDescent="0.55000000000000004">
      <c r="D4" s="7" t="s">
        <v>145</v>
      </c>
    </row>
    <row r="5" spans="4:7" x14ac:dyDescent="0.55000000000000004">
      <c r="D5" s="7" t="s">
        <v>146</v>
      </c>
    </row>
    <row r="6" spans="4:7" x14ac:dyDescent="0.55000000000000004">
      <c r="D6" s="7" t="s">
        <v>147</v>
      </c>
    </row>
    <row r="7" spans="4:7" x14ac:dyDescent="0.55000000000000004">
      <c r="D7" s="7" t="s">
        <v>148</v>
      </c>
    </row>
    <row r="8" spans="4:7" x14ac:dyDescent="0.55000000000000004">
      <c r="D8" s="7" t="s">
        <v>149</v>
      </c>
    </row>
    <row r="9" spans="4:7" x14ac:dyDescent="0.55000000000000004">
      <c r="D9" s="7" t="s">
        <v>150</v>
      </c>
    </row>
    <row r="10" spans="4:7" x14ac:dyDescent="0.55000000000000004">
      <c r="D10" s="7" t="s">
        <v>151</v>
      </c>
    </row>
    <row r="11" spans="4:7" x14ac:dyDescent="0.55000000000000004">
      <c r="D11" s="7" t="s">
        <v>152</v>
      </c>
    </row>
    <row r="12" spans="4:7" x14ac:dyDescent="0.55000000000000004">
      <c r="D12" s="7" t="s">
        <v>153</v>
      </c>
    </row>
    <row r="13" spans="4:7" x14ac:dyDescent="0.55000000000000004">
      <c r="D13" s="7" t="s">
        <v>157</v>
      </c>
    </row>
    <row r="14" spans="4:7" x14ac:dyDescent="0.55000000000000004">
      <c r="D14" s="7" t="s">
        <v>158</v>
      </c>
    </row>
    <row r="15" spans="4:7" x14ac:dyDescent="0.55000000000000004">
      <c r="D15" s="7" t="s">
        <v>156</v>
      </c>
    </row>
    <row r="16" spans="4:7" x14ac:dyDescent="0.55000000000000004">
      <c r="D16" s="7" t="s">
        <v>157</v>
      </c>
    </row>
    <row r="17" spans="1:17" x14ac:dyDescent="0.55000000000000004">
      <c r="D17" s="7" t="s">
        <v>158</v>
      </c>
    </row>
    <row r="18" spans="1:17" x14ac:dyDescent="0.55000000000000004">
      <c r="D18" s="7" t="s">
        <v>159</v>
      </c>
    </row>
    <row r="19" spans="1:17" x14ac:dyDescent="0.55000000000000004">
      <c r="D19" s="7" t="s">
        <v>160</v>
      </c>
    </row>
    <row r="20" spans="1:17" x14ac:dyDescent="0.55000000000000004">
      <c r="D20" s="7" t="s">
        <v>161</v>
      </c>
    </row>
    <row r="21" spans="1:17" x14ac:dyDescent="0.55000000000000004">
      <c r="D21" s="7" t="s">
        <v>154</v>
      </c>
    </row>
    <row r="22" spans="1:17" x14ac:dyDescent="0.55000000000000004">
      <c r="D22" s="7" t="s">
        <v>155</v>
      </c>
    </row>
    <row r="23" spans="1:17" ht="49.2" x14ac:dyDescent="0.55000000000000004">
      <c r="A23" s="2" t="s">
        <v>0</v>
      </c>
      <c r="B23" s="2" t="s">
        <v>1</v>
      </c>
      <c r="C23" s="2" t="s">
        <v>2</v>
      </c>
      <c r="D23" s="2" t="s">
        <v>139</v>
      </c>
      <c r="E23" s="2" t="s">
        <v>138</v>
      </c>
      <c r="F23" s="9" t="s">
        <v>137</v>
      </c>
      <c r="G23" s="2" t="s">
        <v>140</v>
      </c>
      <c r="H23" s="2" t="s">
        <v>131</v>
      </c>
      <c r="I23" s="2" t="s">
        <v>132</v>
      </c>
      <c r="J23" s="2" t="s">
        <v>133</v>
      </c>
      <c r="K23" s="2" t="s">
        <v>134</v>
      </c>
      <c r="L23" s="2" t="s">
        <v>135</v>
      </c>
      <c r="M23" s="2" t="s">
        <v>136</v>
      </c>
      <c r="N23" s="2" t="s">
        <v>402</v>
      </c>
      <c r="O23" s="2" t="s">
        <v>403</v>
      </c>
      <c r="P23" s="2" t="s">
        <v>404</v>
      </c>
      <c r="Q23" s="2" t="s">
        <v>406</v>
      </c>
    </row>
    <row r="24" spans="1:17" x14ac:dyDescent="0.55000000000000004">
      <c r="A24" s="3" t="s">
        <v>3</v>
      </c>
      <c r="B24" s="3" t="s">
        <v>4</v>
      </c>
      <c r="C24" s="4">
        <v>43</v>
      </c>
      <c r="D24" s="4" t="s">
        <v>151</v>
      </c>
      <c r="E24" s="8">
        <v>44248</v>
      </c>
      <c r="F24" s="10">
        <v>36</v>
      </c>
      <c r="G24" s="4" t="s">
        <v>162</v>
      </c>
      <c r="H24" s="1">
        <f ca="1">IF(OR(D24="vp",D24="ctte",D24="TM",D24="QM"),IF(OR(G24="GO",G24="ES"),IF((TODAY()-E24)&gt;(365*10),(C24/2)*F24,C24*F24),0),IF(OR(D24="MTL",D24="MTT1",D24="MTT2",D24="CAM",D24="TCP",D24="TRR",D24="CAMPING CAR&gt;3,5",D24="N1",D24="N2",D24="N3",D24="M2",D24="M3",D24="L3e",D24="L4e"),(C24/2)*F24,0))</f>
        <v>0</v>
      </c>
      <c r="I24">
        <f>IF(D24="N1",34,IF(D24="N2",127,IF(OR(D24="N3",D24="M2",D24="M3"),285,0)))</f>
        <v>0</v>
      </c>
      <c r="K24">
        <v>11</v>
      </c>
      <c r="L24">
        <f>+IF(D24="CYCL",0,2.76)</f>
        <v>0</v>
      </c>
      <c r="M24" s="1">
        <f ca="1">SUM(H24:L24)</f>
        <v>11</v>
      </c>
      <c r="N24" t="s">
        <v>405</v>
      </c>
      <c r="O24">
        <v>122</v>
      </c>
      <c r="P24">
        <v>1900</v>
      </c>
      <c r="Q24" s="1">
        <f ca="1">+IF(N24="non",0,IF(O24&lt;128,0,IF(O24&gt;224,40000,VLOOKUP(O24,'MALUS CO2 '!$C$3:$D$99,2,FALSE))))+IF(P24&gt;1800,(P24-1800)*10,0)+M24</f>
        <v>1011</v>
      </c>
    </row>
    <row r="25" spans="1:17" x14ac:dyDescent="0.55000000000000004">
      <c r="A25" s="5" t="s">
        <v>5</v>
      </c>
      <c r="B25" s="5" t="s">
        <v>6</v>
      </c>
      <c r="C25" s="6">
        <v>33</v>
      </c>
      <c r="D25" s="4" t="s">
        <v>142</v>
      </c>
      <c r="E25" s="8">
        <v>44248</v>
      </c>
      <c r="F25" s="10">
        <v>36</v>
      </c>
      <c r="G25" s="4" t="s">
        <v>141</v>
      </c>
      <c r="H25" s="1">
        <f ca="1">IF(OR(D25="vp",D25="ctte",D25="TM",D25="QM"),IF(OR(G25="GO",G25="ES"),IF((TODAY()-E25)&gt;(365*10),(C25/2)*F25,C25*F25),0),IF(OR(D25="MTL",D25="MTT1",D25="MTT2",D25="CAM",D25="TCP",D25="TRR",D25="CAMPING CAR&gt;3,5",D25="N1",D25="N2",D25="N3",D25="M2",D25="M3",D25="L3e",D25="L4e"),(C25/2)*F25,0))</f>
        <v>1188</v>
      </c>
      <c r="I25">
        <f>IF(D25="N1",34,IF(D25="N2",127,IF(OR(D25="N3",D25="M2",D25="M3"),285,0)))</f>
        <v>0</v>
      </c>
      <c r="K25">
        <v>11</v>
      </c>
      <c r="L25">
        <f>+IF(D25="CYCL",0,2.76)</f>
        <v>2.76</v>
      </c>
      <c r="M25" s="1">
        <f t="shared" ref="M25:M88" ca="1" si="0">SUM(H25:L25)</f>
        <v>1201.76</v>
      </c>
      <c r="N25" t="s">
        <v>405</v>
      </c>
      <c r="O25">
        <v>122</v>
      </c>
      <c r="P25">
        <v>1900</v>
      </c>
      <c r="Q25" s="1">
        <f ca="1">+IF(N25="non",0,IF(O25&lt;128,0,IF(O25&gt;224,40000,VLOOKUP(O25,'MALUS CO2 '!$C$3:$D$99,2,FALSE))))+IF(P25&gt;1800,(P25-1800)*10,0)+M25</f>
        <v>2201.7600000000002</v>
      </c>
    </row>
    <row r="26" spans="1:17" x14ac:dyDescent="0.55000000000000004">
      <c r="A26" s="3" t="s">
        <v>7</v>
      </c>
      <c r="B26" s="3" t="s">
        <v>8</v>
      </c>
      <c r="C26" s="4">
        <v>43</v>
      </c>
      <c r="D26" s="4" t="s">
        <v>142</v>
      </c>
      <c r="E26" s="8">
        <v>44248</v>
      </c>
      <c r="F26" s="10">
        <v>36</v>
      </c>
      <c r="G26" s="4" t="s">
        <v>141</v>
      </c>
      <c r="H26" s="1">
        <f ca="1">IF(OR(D26="vp",D26="ctte",D26="TM",D26="QM"),IF(OR(G26="GO",G26="ES"),IF((TODAY()-E26)&gt;(365*10),(C26/2)*F26,C26*F26),0),IF(OR(D26="MTL",D26="MTT1",D26="MTT2",D26="CAM",D26="TCP",D26="TRR",D26="CAMPING CAR&gt;3,5",D26="N1",D26="N2",D26="N3",D26="M2",D26="M3",D26="L3e",D26="L4e"),(C26/2)*F26,0))</f>
        <v>1548</v>
      </c>
      <c r="I26">
        <f>IF(D26="N1",34,IF(D26="N2",127,IF(OR(D26="N3",D26="M2",D26="M3"),285,0)))</f>
        <v>0</v>
      </c>
      <c r="K26">
        <v>11</v>
      </c>
      <c r="L26">
        <f>+IF(D26="CYCL",0,2.76)</f>
        <v>2.76</v>
      </c>
      <c r="M26" s="1">
        <f t="shared" ca="1" si="0"/>
        <v>1561.76</v>
      </c>
      <c r="N26" t="s">
        <v>405</v>
      </c>
      <c r="O26">
        <v>122</v>
      </c>
      <c r="P26">
        <v>1900</v>
      </c>
      <c r="Q26" s="1">
        <f ca="1">+IF(N26="non",0,IF(O26&lt;128,0,IF(O26&gt;224,40000,VLOOKUP(O26,'MALUS CO2 '!$C$3:$D$99,2,FALSE))))+IF(P26&gt;1800,(P26-1800)*10,0)+M26</f>
        <v>2561.7600000000002</v>
      </c>
    </row>
    <row r="27" spans="1:17" x14ac:dyDescent="0.55000000000000004">
      <c r="A27" s="5" t="s">
        <v>9</v>
      </c>
      <c r="B27" s="5" t="s">
        <v>10</v>
      </c>
      <c r="C27" s="6">
        <v>51.2</v>
      </c>
      <c r="D27" s="4" t="s">
        <v>142</v>
      </c>
      <c r="E27" s="8">
        <v>44248</v>
      </c>
      <c r="F27" s="10">
        <v>36</v>
      </c>
      <c r="G27" s="4" t="s">
        <v>141</v>
      </c>
      <c r="H27" s="1">
        <f ca="1">IF(OR(D27="vp",D27="ctte",D27="TM",D27="QM"),IF(OR(G27="GO",G27="ES"),IF((TODAY()-E27)&gt;(365*10),(C27/2)*F27,C27*F27),0),IF(OR(D27="MTL",D27="MTT1",D27="MTT2",D27="CAM",D27="TCP",D27="TRR",D27="CAMPING CAR&gt;3,5",D27="N1",D27="N2",D27="N3",D27="M2",D27="M3",D27="L3e",D27="L4e"),(C27/2)*F27,0))</f>
        <v>1843.2</v>
      </c>
      <c r="I27">
        <f>IF(D27="N1",34,IF(D27="N2",127,IF(OR(D27="N3",D27="M2",D27="M3"),285,0)))</f>
        <v>0</v>
      </c>
      <c r="K27">
        <v>11</v>
      </c>
      <c r="L27">
        <f>+IF(D27="CYCL",0,2.76)</f>
        <v>2.76</v>
      </c>
      <c r="M27" s="1">
        <f t="shared" ca="1" si="0"/>
        <v>1856.96</v>
      </c>
      <c r="N27" t="s">
        <v>405</v>
      </c>
      <c r="O27">
        <v>156</v>
      </c>
      <c r="P27">
        <v>1900</v>
      </c>
      <c r="Q27" s="1">
        <f ca="1">+IF(N27="non",0,IF(O27&lt;128,0,IF(O27&gt;224,40000,VLOOKUP(O27,'MALUS CO2 '!$C$3:$D$99,2,FALSE))))+IF(P27&gt;1800,(P27-1800)*10,0)+M27</f>
        <v>4485.96</v>
      </c>
    </row>
    <row r="28" spans="1:17" x14ac:dyDescent="0.55000000000000004">
      <c r="A28" s="3" t="s">
        <v>11</v>
      </c>
      <c r="B28" s="3" t="s">
        <v>10</v>
      </c>
      <c r="C28" s="4">
        <v>51.2</v>
      </c>
      <c r="D28" s="4" t="s">
        <v>142</v>
      </c>
      <c r="E28" s="8">
        <v>44248</v>
      </c>
      <c r="F28" s="10">
        <v>36</v>
      </c>
      <c r="G28" s="4" t="s">
        <v>141</v>
      </c>
      <c r="H28" s="1">
        <f ca="1">IF(OR(D28="vp",D28="ctte",D28="TM",D28="QM"),IF(OR(G28="GO",G28="ES"),IF((TODAY()-E28)&gt;(365*10),(C28/2)*F28,C28*F28),0),IF(OR(D28="MTL",D28="MTT1",D28="MTT2",D28="CAM",D28="TCP",D28="TRR",D28="CAMPING CAR&gt;3,5",D28="N1",D28="N2",D28="N3",D28="M2",D28="M3",D28="L3e",D28="L4e"),(C28/2)*F28,0))</f>
        <v>1843.2</v>
      </c>
      <c r="I28">
        <f>IF(D28="N1",34,IF(D28="N2",127,IF(OR(D28="N3",D28="M2",D28="M3"),285,0)))</f>
        <v>0</v>
      </c>
      <c r="K28">
        <v>11</v>
      </c>
      <c r="L28">
        <f>+IF(D28="CYCL",0,2.76)</f>
        <v>2.76</v>
      </c>
      <c r="M28" s="1">
        <f t="shared" ca="1" si="0"/>
        <v>1856.96</v>
      </c>
      <c r="N28" t="s">
        <v>405</v>
      </c>
      <c r="O28">
        <v>235</v>
      </c>
      <c r="P28">
        <v>1900</v>
      </c>
      <c r="Q28" s="1">
        <f ca="1">+IF(N28="non",0,IF(O28&lt;128,0,IF(O28&gt;224,40000,VLOOKUP(O28,'MALUS CO2 '!$C$3:$D$99,2,FALSE))))+IF(P28&gt;1800,(P28-1800)*10,0)+M28</f>
        <v>42856.959999999999</v>
      </c>
    </row>
    <row r="29" spans="1:17" x14ac:dyDescent="0.55000000000000004">
      <c r="A29" s="5" t="s">
        <v>12</v>
      </c>
      <c r="B29" s="5" t="s">
        <v>10</v>
      </c>
      <c r="C29" s="6">
        <v>51.2</v>
      </c>
      <c r="D29" s="4" t="s">
        <v>142</v>
      </c>
      <c r="E29" s="8">
        <v>44248</v>
      </c>
      <c r="F29" s="10">
        <v>36</v>
      </c>
      <c r="G29" s="4" t="s">
        <v>141</v>
      </c>
      <c r="H29" s="1">
        <f ca="1">IF(OR(D29="vp",D29="ctte",D29="TM",D29="QM"),IF(OR(G29="GO",G29="ES"),IF((TODAY()-E29)&gt;(365*10),(C29/2)*F29,C29*F29),0),IF(OR(D29="MTL",D29="MTT1",D29="MTT2",D29="CAM",D29="TCP",D29="TRR",D29="CAMPING CAR&gt;3,5",D29="N1",D29="N2",D29="N3",D29="M2",D29="M3",D29="L3e",D29="L4e"),(C29/2)*F29,0))</f>
        <v>1843.2</v>
      </c>
      <c r="I29">
        <f>IF(D29="N1",34,IF(D29="N2",127,IF(OR(D29="N3",D29="M2",D29="M3"),285,0)))</f>
        <v>0</v>
      </c>
      <c r="K29">
        <v>11</v>
      </c>
      <c r="L29">
        <f>+IF(D29="CYCL",0,2.76)</f>
        <v>2.76</v>
      </c>
      <c r="M29" s="1">
        <f t="shared" ca="1" si="0"/>
        <v>1856.96</v>
      </c>
      <c r="N29" t="s">
        <v>405</v>
      </c>
      <c r="O29">
        <v>122</v>
      </c>
      <c r="P29">
        <v>1900</v>
      </c>
      <c r="Q29" s="1">
        <f ca="1">+IF(N29="non",0,IF(O29&lt;128,0,IF(O29&gt;224,40000,VLOOKUP(O29,'MALUS CO2 '!$C$3:$D$99,2,FALSE))))+IF(P29&gt;1800,(P29-1800)*10,0)+M29</f>
        <v>2856.96</v>
      </c>
    </row>
    <row r="30" spans="1:17" x14ac:dyDescent="0.55000000000000004">
      <c r="A30" s="3" t="s">
        <v>13</v>
      </c>
      <c r="B30" s="3" t="s">
        <v>4</v>
      </c>
      <c r="C30" s="4">
        <v>43</v>
      </c>
      <c r="D30" s="4" t="s">
        <v>142</v>
      </c>
      <c r="E30" s="8">
        <v>44248</v>
      </c>
      <c r="F30" s="10">
        <v>36</v>
      </c>
      <c r="G30" s="4" t="s">
        <v>141</v>
      </c>
      <c r="H30" s="1">
        <f ca="1">IF(OR(D30="vp",D30="ctte",D30="TM",D30="QM"),IF(OR(G30="GO",G30="ES"),IF((TODAY()-E30)&gt;(365*10),(C30/2)*F30,C30*F30),0),IF(OR(D30="MTL",D30="MTT1",D30="MTT2",D30="CAM",D30="TCP",D30="TRR",D30="CAMPING CAR&gt;3,5",D30="N1",D30="N2",D30="N3",D30="M2",D30="M3",D30="L3e",D30="L4e"),(C30/2)*F30,0))</f>
        <v>1548</v>
      </c>
      <c r="I30">
        <f>IF(D30="N1",34,IF(D30="N2",127,IF(OR(D30="N3",D30="M2",D30="M3"),285,0)))</f>
        <v>0</v>
      </c>
      <c r="K30">
        <v>11</v>
      </c>
      <c r="L30">
        <f>+IF(D30="CYCL",0,2.76)</f>
        <v>2.76</v>
      </c>
      <c r="M30" s="1">
        <f t="shared" ca="1" si="0"/>
        <v>1561.76</v>
      </c>
      <c r="N30" t="s">
        <v>405</v>
      </c>
      <c r="O30">
        <v>122</v>
      </c>
      <c r="P30">
        <v>1900</v>
      </c>
      <c r="Q30" s="1">
        <f ca="1">+IF(N30="non",0,IF(O30&lt;128,0,IF(O30&gt;224,40000,VLOOKUP(O30,'MALUS CO2 '!$C$3:$D$99,2,FALSE))))+IF(P30&gt;1800,(P30-1800)*10,0)+M30</f>
        <v>2561.7600000000002</v>
      </c>
    </row>
    <row r="31" spans="1:17" x14ac:dyDescent="0.55000000000000004">
      <c r="A31" s="5" t="s">
        <v>14</v>
      </c>
      <c r="B31" s="5" t="s">
        <v>15</v>
      </c>
      <c r="C31" s="6">
        <v>42</v>
      </c>
      <c r="D31" s="4" t="s">
        <v>142</v>
      </c>
      <c r="E31" s="8">
        <v>44248</v>
      </c>
      <c r="F31" s="10">
        <v>36</v>
      </c>
      <c r="G31" s="4" t="s">
        <v>141</v>
      </c>
      <c r="H31" s="1">
        <f ca="1">IF(OR(D31="vp",D31="ctte",D31="TM",D31="QM"),IF(OR(G31="GO",G31="ES"),IF((TODAY()-E31)&gt;(365*10),(C31/2)*F31,C31*F31),0),IF(OR(D31="MTL",D31="MTT1",D31="MTT2",D31="CAM",D31="TCP",D31="TRR",D31="CAMPING CAR&gt;3,5",D31="N1",D31="N2",D31="N3",D31="M2",D31="M3",D31="L3e",D31="L4e"),(C31/2)*F31,0))</f>
        <v>1512</v>
      </c>
      <c r="I31">
        <f>IF(D31="N1",34,IF(D31="N2",127,IF(OR(D31="N3",D31="M2",D31="M3"),285,0)))</f>
        <v>0</v>
      </c>
      <c r="K31">
        <v>11</v>
      </c>
      <c r="L31">
        <f>+IF(D31="CYCL",0,2.76)</f>
        <v>2.76</v>
      </c>
      <c r="M31" s="1">
        <f t="shared" ca="1" si="0"/>
        <v>1525.76</v>
      </c>
      <c r="N31" t="s">
        <v>405</v>
      </c>
      <c r="O31">
        <v>122</v>
      </c>
      <c r="P31">
        <v>1900</v>
      </c>
      <c r="Q31" s="1">
        <f ca="1">+IF(N31="non",0,IF(O31&lt;128,0,IF(O31&gt;224,40000,VLOOKUP(O31,'MALUS CO2 '!$C$3:$D$99,2,FALSE))))+IF(P31&gt;1800,(P31-1800)*10,0)+M31</f>
        <v>2525.7600000000002</v>
      </c>
    </row>
    <row r="32" spans="1:17" x14ac:dyDescent="0.55000000000000004">
      <c r="A32" s="3" t="s">
        <v>16</v>
      </c>
      <c r="B32" s="3" t="s">
        <v>17</v>
      </c>
      <c r="C32" s="4">
        <v>44</v>
      </c>
      <c r="D32" s="4" t="s">
        <v>142</v>
      </c>
      <c r="E32" s="8">
        <v>44248</v>
      </c>
      <c r="F32" s="10">
        <v>36</v>
      </c>
      <c r="G32" s="4" t="s">
        <v>141</v>
      </c>
      <c r="H32" s="1">
        <f ca="1">IF(OR(D32="vp",D32="ctte",D32="TM",D32="QM"),IF(OR(G32="GO",G32="ES"),IF((TODAY()-E32)&gt;(365*10),(C32/2)*F32,C32*F32),0),IF(OR(D32="MTL",D32="MTT1",D32="MTT2",D32="CAM",D32="TCP",D32="TRR",D32="CAMPING CAR&gt;3,5",D32="N1",D32="N2",D32="N3",D32="M2",D32="M3",D32="L3e",D32="L4e"),(C32/2)*F32,0))</f>
        <v>1584</v>
      </c>
      <c r="I32">
        <f>IF(D32="N1",34,IF(D32="N2",127,IF(OR(D32="N3",D32="M2",D32="M3"),285,0)))</f>
        <v>0</v>
      </c>
      <c r="K32">
        <v>11</v>
      </c>
      <c r="L32">
        <f>+IF(D32="CYCL",0,2.76)</f>
        <v>2.76</v>
      </c>
      <c r="M32" s="1">
        <f t="shared" ca="1" si="0"/>
        <v>1597.76</v>
      </c>
      <c r="N32" t="s">
        <v>405</v>
      </c>
      <c r="O32">
        <v>122</v>
      </c>
      <c r="P32">
        <v>1900</v>
      </c>
      <c r="Q32" s="1">
        <f ca="1">+IF(N32="non",0,IF(O32&lt;128,0,IF(O32&gt;224,40000,VLOOKUP(O32,'MALUS CO2 '!$C$3:$D$99,2,FALSE))))+IF(P32&gt;1800,(P32-1800)*10,0)+M32</f>
        <v>2597.7600000000002</v>
      </c>
    </row>
    <row r="33" spans="1:17" x14ac:dyDescent="0.55000000000000004">
      <c r="A33" s="5" t="s">
        <v>18</v>
      </c>
      <c r="B33" s="5" t="s">
        <v>15</v>
      </c>
      <c r="C33" s="6">
        <v>42</v>
      </c>
      <c r="D33" s="4" t="s">
        <v>142</v>
      </c>
      <c r="E33" s="8">
        <v>44248</v>
      </c>
      <c r="F33" s="10">
        <v>36</v>
      </c>
      <c r="G33" s="4" t="s">
        <v>141</v>
      </c>
      <c r="H33" s="1">
        <f ca="1">IF(OR(D33="vp",D33="ctte",D33="TM",D33="QM"),IF(OR(G33="GO",G33="ES"),IF((TODAY()-E33)&gt;(365*10),(C33/2)*F33,C33*F33),0),IF(OR(D33="MTL",D33="MTT1",D33="MTT2",D33="CAM",D33="TCP",D33="TRR",D33="CAMPING CAR&gt;3,5",D33="N1",D33="N2",D33="N3",D33="M2",D33="M3",D33="L3e",D33="L4e"),(C33/2)*F33,0))</f>
        <v>1512</v>
      </c>
      <c r="I33">
        <f>IF(D33="N1",34,IF(D33="N2",127,IF(OR(D33="N3",D33="M2",D33="M3"),285,0)))</f>
        <v>0</v>
      </c>
      <c r="K33">
        <v>11</v>
      </c>
      <c r="L33">
        <f>+IF(D33="CYCL",0,2.76)</f>
        <v>2.76</v>
      </c>
      <c r="M33" s="1">
        <f t="shared" ca="1" si="0"/>
        <v>1525.76</v>
      </c>
      <c r="N33" t="s">
        <v>405</v>
      </c>
      <c r="O33">
        <v>122</v>
      </c>
      <c r="P33">
        <v>1900</v>
      </c>
      <c r="Q33" s="1">
        <f ca="1">+IF(N33="non",0,IF(O33&lt;128,0,IF(O33&gt;224,40000,VLOOKUP(O33,'MALUS CO2 '!$C$3:$D$99,2,FALSE))))+IF(P33&gt;1800,(P33-1800)*10,0)+M33</f>
        <v>2525.7600000000002</v>
      </c>
    </row>
    <row r="34" spans="1:17" x14ac:dyDescent="0.55000000000000004">
      <c r="A34" s="3" t="s">
        <v>19</v>
      </c>
      <c r="B34" s="3" t="s">
        <v>20</v>
      </c>
      <c r="C34" s="4">
        <v>44</v>
      </c>
      <c r="D34" s="4" t="s">
        <v>142</v>
      </c>
      <c r="E34" s="8">
        <v>44248</v>
      </c>
      <c r="F34" s="10">
        <v>36</v>
      </c>
      <c r="G34" s="4" t="s">
        <v>141</v>
      </c>
      <c r="H34" s="1">
        <f ca="1">IF(OR(D34="vp",D34="ctte",D34="TM",D34="QM"),IF(OR(G34="GO",G34="ES"),IF((TODAY()-E34)&gt;(365*10),(C34/2)*F34,C34*F34),0),IF(OR(D34="MTL",D34="MTT1",D34="MTT2",D34="CAM",D34="TCP",D34="TRR",D34="CAMPING CAR&gt;3,5",D34="N1",D34="N2",D34="N3",D34="M2",D34="M3",D34="L3e",D34="L4e"),(C34/2)*F34,0))</f>
        <v>1584</v>
      </c>
      <c r="I34">
        <f>IF(D34="N1",34,IF(D34="N2",127,IF(OR(D34="N3",D34="M2",D34="M3"),285,0)))</f>
        <v>0</v>
      </c>
      <c r="K34">
        <v>11</v>
      </c>
      <c r="L34">
        <f>+IF(D34="CYCL",0,2.76)</f>
        <v>2.76</v>
      </c>
      <c r="M34" s="1">
        <f t="shared" ca="1" si="0"/>
        <v>1597.76</v>
      </c>
      <c r="N34" t="s">
        <v>405</v>
      </c>
      <c r="O34">
        <v>122</v>
      </c>
      <c r="P34">
        <v>1900</v>
      </c>
      <c r="Q34" s="1">
        <f ca="1">+IF(N34="non",0,IF(O34&lt;128,0,IF(O34&gt;224,40000,VLOOKUP(O34,'MALUS CO2 '!$C$3:$D$99,2,FALSE))))+IF(P34&gt;1800,(P34-1800)*10,0)+M34</f>
        <v>2597.7600000000002</v>
      </c>
    </row>
    <row r="35" spans="1:17" x14ac:dyDescent="0.55000000000000004">
      <c r="A35" s="5" t="s">
        <v>21</v>
      </c>
      <c r="B35" s="5" t="s">
        <v>17</v>
      </c>
      <c r="C35" s="6">
        <v>44</v>
      </c>
      <c r="D35" s="4" t="s">
        <v>142</v>
      </c>
      <c r="E35" s="8">
        <v>44248</v>
      </c>
      <c r="F35" s="10">
        <v>36</v>
      </c>
      <c r="G35" s="4" t="s">
        <v>141</v>
      </c>
      <c r="H35" s="1">
        <f ca="1">IF(OR(D35="vp",D35="ctte",D35="TM",D35="QM"),IF(OR(G35="GO",G35="ES"),IF((TODAY()-E35)&gt;(365*10),(C35/2)*F35,C35*F35),0),IF(OR(D35="MTL",D35="MTT1",D35="MTT2",D35="CAM",D35="TCP",D35="TRR",D35="CAMPING CAR&gt;3,5",D35="N1",D35="N2",D35="N3",D35="M2",D35="M3",D35="L3e",D35="L4e"),(C35/2)*F35,0))</f>
        <v>1584</v>
      </c>
      <c r="I35">
        <f>IF(D35="N1",34,IF(D35="N2",127,IF(OR(D35="N3",D35="M2",D35="M3"),285,0)))</f>
        <v>0</v>
      </c>
      <c r="K35">
        <v>11</v>
      </c>
      <c r="L35">
        <f>+IF(D35="CYCL",0,2.76)</f>
        <v>2.76</v>
      </c>
      <c r="M35" s="1">
        <f t="shared" ca="1" si="0"/>
        <v>1597.76</v>
      </c>
      <c r="N35" t="s">
        <v>405</v>
      </c>
      <c r="O35">
        <v>122</v>
      </c>
      <c r="P35">
        <v>1900</v>
      </c>
      <c r="Q35" s="1">
        <f ca="1">+IF(N35="non",0,IF(O35&lt;128,0,IF(O35&gt;224,40000,VLOOKUP(O35,'MALUS CO2 '!$C$3:$D$99,2,FALSE))))+IF(P35&gt;1800,(P35-1800)*10,0)+M35</f>
        <v>2597.7600000000002</v>
      </c>
    </row>
    <row r="36" spans="1:17" x14ac:dyDescent="0.55000000000000004">
      <c r="A36" s="3" t="s">
        <v>22</v>
      </c>
      <c r="B36" s="3" t="s">
        <v>10</v>
      </c>
      <c r="C36" s="4">
        <v>51.2</v>
      </c>
      <c r="D36" s="4" t="s">
        <v>142</v>
      </c>
      <c r="E36" s="8">
        <v>44248</v>
      </c>
      <c r="F36" s="10">
        <v>36</v>
      </c>
      <c r="G36" s="4" t="s">
        <v>141</v>
      </c>
      <c r="H36" s="1">
        <f ca="1">IF(OR(D36="vp",D36="ctte",D36="TM",D36="QM"),IF(OR(G36="GO",G36="ES"),IF((TODAY()-E36)&gt;(365*10),(C36/2)*F36,C36*F36),0),IF(OR(D36="MTL",D36="MTT1",D36="MTT2",D36="CAM",D36="TCP",D36="TRR",D36="CAMPING CAR&gt;3,5",D36="N1",D36="N2",D36="N3",D36="M2",D36="M3",D36="L3e",D36="L4e"),(C36/2)*F36,0))</f>
        <v>1843.2</v>
      </c>
      <c r="I36">
        <f>IF(D36="N1",34,IF(D36="N2",127,IF(OR(D36="N3",D36="M2",D36="M3"),285,0)))</f>
        <v>0</v>
      </c>
      <c r="K36">
        <v>11</v>
      </c>
      <c r="L36">
        <f>+IF(D36="CYCL",0,2.76)</f>
        <v>2.76</v>
      </c>
      <c r="M36" s="1">
        <f t="shared" ca="1" si="0"/>
        <v>1856.96</v>
      </c>
      <c r="N36" t="s">
        <v>405</v>
      </c>
      <c r="O36">
        <v>122</v>
      </c>
      <c r="P36">
        <v>1900</v>
      </c>
      <c r="Q36" s="1">
        <f ca="1">+IF(N36="non",0,IF(O36&lt;128,0,IF(O36&gt;224,40000,VLOOKUP(O36,'MALUS CO2 '!$C$3:$D$99,2,FALSE))))+IF(P36&gt;1800,(P36-1800)*10,0)+M36</f>
        <v>2856.96</v>
      </c>
    </row>
    <row r="37" spans="1:17" x14ac:dyDescent="0.55000000000000004">
      <c r="A37" s="5" t="s">
        <v>23</v>
      </c>
      <c r="B37" s="5" t="s">
        <v>24</v>
      </c>
      <c r="C37" s="6">
        <v>35</v>
      </c>
      <c r="D37" s="4" t="s">
        <v>142</v>
      </c>
      <c r="E37" s="8">
        <v>44248</v>
      </c>
      <c r="F37" s="10">
        <v>36</v>
      </c>
      <c r="G37" s="4" t="s">
        <v>141</v>
      </c>
      <c r="H37" s="1">
        <f ca="1">IF(OR(D37="vp",D37="ctte",D37="TM",D37="QM"),IF(OR(G37="GO",G37="ES"),IF((TODAY()-E37)&gt;(365*10),(C37/2)*F37,C37*F37),0),IF(OR(D37="MTL",D37="MTT1",D37="MTT2",D37="CAM",D37="TCP",D37="TRR",D37="CAMPING CAR&gt;3,5",D37="N1",D37="N2",D37="N3",D37="M2",D37="M3",D37="L3e",D37="L4e"),(C37/2)*F37,0))</f>
        <v>1260</v>
      </c>
      <c r="I37">
        <f>IF(D37="N1",34,IF(D37="N2",127,IF(OR(D37="N3",D37="M2",D37="M3"),285,0)))</f>
        <v>0</v>
      </c>
      <c r="K37">
        <v>11</v>
      </c>
      <c r="L37">
        <f>+IF(D37="CYCL",0,2.76)</f>
        <v>2.76</v>
      </c>
      <c r="M37" s="1">
        <f t="shared" ca="1" si="0"/>
        <v>1273.76</v>
      </c>
      <c r="N37" t="s">
        <v>405</v>
      </c>
      <c r="O37">
        <v>122</v>
      </c>
      <c r="P37">
        <v>1900</v>
      </c>
      <c r="Q37" s="1">
        <f ca="1">+IF(N37="non",0,IF(O37&lt;128,0,IF(O37&gt;224,40000,VLOOKUP(O37,'MALUS CO2 '!$C$3:$D$99,2,FALSE))))+IF(P37&gt;1800,(P37-1800)*10,0)+M37</f>
        <v>2273.7600000000002</v>
      </c>
    </row>
    <row r="38" spans="1:17" x14ac:dyDescent="0.55000000000000004">
      <c r="A38" s="3" t="s">
        <v>25</v>
      </c>
      <c r="B38" s="3" t="s">
        <v>8</v>
      </c>
      <c r="C38" s="4">
        <v>43</v>
      </c>
      <c r="D38" s="4" t="s">
        <v>142</v>
      </c>
      <c r="E38" s="8">
        <v>44248</v>
      </c>
      <c r="F38" s="10">
        <v>36</v>
      </c>
      <c r="G38" s="4" t="s">
        <v>141</v>
      </c>
      <c r="H38" s="1">
        <f ca="1">IF(OR(D38="vp",D38="ctte",D38="TM",D38="QM"),IF(OR(G38="GO",G38="ES"),IF((TODAY()-E38)&gt;(365*10),(C38/2)*F38,C38*F38),0),IF(OR(D38="MTL",D38="MTT1",D38="MTT2",D38="CAM",D38="TCP",D38="TRR",D38="CAMPING CAR&gt;3,5",D38="N1",D38="N2",D38="N3",D38="M2",D38="M3",D38="L3e",D38="L4e"),(C38/2)*F38,0))</f>
        <v>1548</v>
      </c>
      <c r="I38">
        <f>IF(D38="N1",34,IF(D38="N2",127,IF(OR(D38="N3",D38="M2",D38="M3"),285,0)))</f>
        <v>0</v>
      </c>
      <c r="K38">
        <v>11</v>
      </c>
      <c r="L38">
        <f>+IF(D38="CYCL",0,2.76)</f>
        <v>2.76</v>
      </c>
      <c r="M38" s="1">
        <f t="shared" ca="1" si="0"/>
        <v>1561.76</v>
      </c>
      <c r="N38" t="s">
        <v>405</v>
      </c>
      <c r="O38">
        <v>122</v>
      </c>
      <c r="P38">
        <v>1900</v>
      </c>
      <c r="Q38" s="1">
        <f ca="1">+IF(N38="non",0,IF(O38&lt;128,0,IF(O38&gt;224,40000,VLOOKUP(O38,'MALUS CO2 '!$C$3:$D$99,2,FALSE))))+IF(P38&gt;1800,(P38-1800)*10,0)+M38</f>
        <v>2561.7600000000002</v>
      </c>
    </row>
    <row r="39" spans="1:17" x14ac:dyDescent="0.55000000000000004">
      <c r="A39" s="5" t="s">
        <v>26</v>
      </c>
      <c r="B39" s="5" t="s">
        <v>27</v>
      </c>
      <c r="C39" s="6">
        <v>41</v>
      </c>
      <c r="D39" s="4" t="s">
        <v>142</v>
      </c>
      <c r="E39" s="8">
        <v>44248</v>
      </c>
      <c r="F39" s="10">
        <v>36</v>
      </c>
      <c r="G39" s="4" t="s">
        <v>141</v>
      </c>
      <c r="H39" s="1">
        <f ca="1">IF(OR(D39="vp",D39="ctte",D39="TM",D39="QM"),IF(OR(G39="GO",G39="ES"),IF((TODAY()-E39)&gt;(365*10),(C39/2)*F39,C39*F39),0),IF(OR(D39="MTL",D39="MTT1",D39="MTT2",D39="CAM",D39="TCP",D39="TRR",D39="CAMPING CAR&gt;3,5",D39="N1",D39="N2",D39="N3",D39="M2",D39="M3",D39="L3e",D39="L4e"),(C39/2)*F39,0))</f>
        <v>1476</v>
      </c>
      <c r="I39">
        <f>IF(D39="N1",34,IF(D39="N2",127,IF(OR(D39="N3",D39="M2",D39="M3"),285,0)))</f>
        <v>0</v>
      </c>
      <c r="K39">
        <v>11</v>
      </c>
      <c r="L39">
        <f>+IF(D39="CYCL",0,2.76)</f>
        <v>2.76</v>
      </c>
      <c r="M39" s="1">
        <f t="shared" ca="1" si="0"/>
        <v>1489.76</v>
      </c>
      <c r="N39" t="s">
        <v>405</v>
      </c>
      <c r="O39">
        <v>122</v>
      </c>
      <c r="P39">
        <v>1900</v>
      </c>
      <c r="Q39" s="1">
        <f ca="1">+IF(N39="non",0,IF(O39&lt;128,0,IF(O39&gt;224,40000,VLOOKUP(O39,'MALUS CO2 '!$C$3:$D$99,2,FALSE))))+IF(P39&gt;1800,(P39-1800)*10,0)+M39</f>
        <v>2489.7600000000002</v>
      </c>
    </row>
    <row r="40" spans="1:17" x14ac:dyDescent="0.55000000000000004">
      <c r="A40" s="3" t="s">
        <v>28</v>
      </c>
      <c r="B40" s="3" t="s">
        <v>27</v>
      </c>
      <c r="C40" s="4">
        <v>41</v>
      </c>
      <c r="D40" s="4" t="s">
        <v>142</v>
      </c>
      <c r="E40" s="8">
        <v>44248</v>
      </c>
      <c r="F40" s="10">
        <v>36</v>
      </c>
      <c r="G40" s="4" t="s">
        <v>141</v>
      </c>
      <c r="H40" s="1">
        <f ca="1">IF(OR(D40="vp",D40="ctte",D40="TM",D40="QM"),IF(OR(G40="GO",G40="ES"),IF((TODAY()-E40)&gt;(365*10),(C40/2)*F40,C40*F40),0),IF(OR(D40="MTL",D40="MTT1",D40="MTT2",D40="CAM",D40="TCP",D40="TRR",D40="CAMPING CAR&gt;3,5",D40="N1",D40="N2",D40="N3",D40="M2",D40="M3",D40="L3e",D40="L4e"),(C40/2)*F40,0))</f>
        <v>1476</v>
      </c>
      <c r="I40">
        <f>IF(D40="N1",34,IF(D40="N2",127,IF(OR(D40="N3",D40="M2",D40="M3"),285,0)))</f>
        <v>0</v>
      </c>
      <c r="K40">
        <v>11</v>
      </c>
      <c r="L40">
        <f>+IF(D40="CYCL",0,2.76)</f>
        <v>2.76</v>
      </c>
      <c r="M40" s="1">
        <f t="shared" ca="1" si="0"/>
        <v>1489.76</v>
      </c>
      <c r="N40" t="s">
        <v>405</v>
      </c>
      <c r="O40">
        <v>122</v>
      </c>
      <c r="P40">
        <v>1900</v>
      </c>
      <c r="Q40" s="1">
        <f ca="1">+IF(N40="non",0,IF(O40&lt;128,0,IF(O40&gt;224,40000,VLOOKUP(O40,'MALUS CO2 '!$C$3:$D$99,2,FALSE))))+IF(P40&gt;1800,(P40-1800)*10,0)+M40</f>
        <v>2489.7600000000002</v>
      </c>
    </row>
    <row r="41" spans="1:17" x14ac:dyDescent="0.55000000000000004">
      <c r="A41" s="5" t="s">
        <v>29</v>
      </c>
      <c r="B41" s="5" t="s">
        <v>30</v>
      </c>
      <c r="C41" s="6">
        <v>49.8</v>
      </c>
      <c r="D41" s="4" t="s">
        <v>142</v>
      </c>
      <c r="E41" s="8">
        <v>44248</v>
      </c>
      <c r="F41" s="10">
        <v>36</v>
      </c>
      <c r="G41" s="4" t="s">
        <v>141</v>
      </c>
      <c r="H41" s="1">
        <f ca="1">IF(OR(D41="vp",D41="ctte",D41="TM",D41="QM"),IF(OR(G41="GO",G41="ES"),IF((TODAY()-E41)&gt;(365*10),(C41/2)*F41,C41*F41),0),IF(OR(D41="MTL",D41="MTT1",D41="MTT2",D41="CAM",D41="TCP",D41="TRR",D41="CAMPING CAR&gt;3,5",D41="N1",D41="N2",D41="N3",D41="M2",D41="M3",D41="L3e",D41="L4e"),(C41/2)*F41,0))</f>
        <v>1792.8</v>
      </c>
      <c r="I41">
        <f>IF(D41="N1",34,IF(D41="N2",127,IF(OR(D41="N3",D41="M2",D41="M3"),285,0)))</f>
        <v>0</v>
      </c>
      <c r="K41">
        <v>11</v>
      </c>
      <c r="L41">
        <f>+IF(D41="CYCL",0,2.76)</f>
        <v>2.76</v>
      </c>
      <c r="M41" s="1">
        <f t="shared" ca="1" si="0"/>
        <v>1806.56</v>
      </c>
      <c r="N41" t="s">
        <v>405</v>
      </c>
      <c r="O41">
        <v>122</v>
      </c>
      <c r="P41">
        <v>1900</v>
      </c>
      <c r="Q41" s="1">
        <f ca="1">+IF(N41="non",0,IF(O41&lt;128,0,IF(O41&gt;224,40000,VLOOKUP(O41,'MALUS CO2 '!$C$3:$D$99,2,FALSE))))+IF(P41&gt;1800,(P41-1800)*10,0)+M41</f>
        <v>2806.56</v>
      </c>
    </row>
    <row r="42" spans="1:17" x14ac:dyDescent="0.55000000000000004">
      <c r="A42" s="3" t="s">
        <v>31</v>
      </c>
      <c r="B42" s="3" t="s">
        <v>32</v>
      </c>
      <c r="C42" s="4">
        <v>41</v>
      </c>
      <c r="D42" s="4" t="s">
        <v>142</v>
      </c>
      <c r="E42" s="8">
        <v>44248</v>
      </c>
      <c r="F42" s="10">
        <v>36</v>
      </c>
      <c r="G42" s="4" t="s">
        <v>141</v>
      </c>
      <c r="H42" s="1">
        <f ca="1">IF(OR(D42="vp",D42="ctte",D42="TM",D42="QM"),IF(OR(G42="GO",G42="ES"),IF((TODAY()-E42)&gt;(365*10),(C42/2)*F42,C42*F42),0),IF(OR(D42="MTL",D42="MTT1",D42="MTT2",D42="CAM",D42="TCP",D42="TRR",D42="CAMPING CAR&gt;3,5",D42="N1",D42="N2",D42="N3",D42="M2",D42="M3",D42="L3e",D42="L4e"),(C42/2)*F42,0))</f>
        <v>1476</v>
      </c>
      <c r="I42">
        <f>IF(D42="N1",34,IF(D42="N2",127,IF(OR(D42="N3",D42="M2",D42="M3"),285,0)))</f>
        <v>0</v>
      </c>
      <c r="K42">
        <v>11</v>
      </c>
      <c r="L42">
        <f>+IF(D42="CYCL",0,2.76)</f>
        <v>2.76</v>
      </c>
      <c r="M42" s="1">
        <f t="shared" ca="1" si="0"/>
        <v>1489.76</v>
      </c>
      <c r="N42" t="s">
        <v>405</v>
      </c>
      <c r="O42">
        <v>122</v>
      </c>
      <c r="P42">
        <v>1900</v>
      </c>
      <c r="Q42" s="1">
        <f ca="1">+IF(N42="non",0,IF(O42&lt;128,0,IF(O42&gt;224,40000,VLOOKUP(O42,'MALUS CO2 '!$C$3:$D$99,2,FALSE))))+IF(P42&gt;1800,(P42-1800)*10,0)+M42</f>
        <v>2489.7600000000002</v>
      </c>
    </row>
    <row r="43" spans="1:17" x14ac:dyDescent="0.55000000000000004">
      <c r="A43" s="5" t="s">
        <v>33</v>
      </c>
      <c r="B43" s="5" t="s">
        <v>34</v>
      </c>
      <c r="C43" s="6">
        <v>27</v>
      </c>
      <c r="D43" s="4" t="s">
        <v>142</v>
      </c>
      <c r="E43" s="8">
        <v>44248</v>
      </c>
      <c r="F43" s="10">
        <v>36</v>
      </c>
      <c r="G43" s="4" t="s">
        <v>141</v>
      </c>
      <c r="H43" s="1">
        <f ca="1">IF(OR(D43="vp",D43="ctte",D43="TM",D43="QM"),IF(OR(G43="GO",G43="ES"),IF((TODAY()-E43)&gt;(365*10),(C43/2)*F43,C43*F43),0),IF(OR(D43="MTL",D43="MTT1",D43="MTT2",D43="CAM",D43="TCP",D43="TRR",D43="CAMPING CAR&gt;3,5",D43="N1",D43="N2",D43="N3",D43="M2",D43="M3",D43="L3e",D43="L4e"),(C43/2)*F43,0))</f>
        <v>972</v>
      </c>
      <c r="I43">
        <f>IF(D43="N1",34,IF(D43="N2",127,IF(OR(D43="N3",D43="M2",D43="M3"),285,0)))</f>
        <v>0</v>
      </c>
      <c r="K43">
        <v>11</v>
      </c>
      <c r="L43">
        <f>+IF(D43="CYCL",0,2.76)</f>
        <v>2.76</v>
      </c>
      <c r="M43" s="1">
        <f t="shared" ca="1" si="0"/>
        <v>985.76</v>
      </c>
      <c r="N43" t="s">
        <v>405</v>
      </c>
      <c r="O43">
        <v>122</v>
      </c>
      <c r="P43">
        <v>1900</v>
      </c>
      <c r="Q43" s="1">
        <f ca="1">+IF(N43="non",0,IF(O43&lt;128,0,IF(O43&gt;224,40000,VLOOKUP(O43,'MALUS CO2 '!$C$3:$D$99,2,FALSE))))+IF(P43&gt;1800,(P43-1800)*10,0)+M43</f>
        <v>1985.76</v>
      </c>
    </row>
    <row r="44" spans="1:17" x14ac:dyDescent="0.55000000000000004">
      <c r="A44" s="3" t="s">
        <v>35</v>
      </c>
      <c r="B44" s="3" t="s">
        <v>34</v>
      </c>
      <c r="C44" s="4">
        <v>27</v>
      </c>
      <c r="D44" s="4" t="s">
        <v>142</v>
      </c>
      <c r="E44" s="8">
        <v>44248</v>
      </c>
      <c r="F44" s="10">
        <v>36</v>
      </c>
      <c r="G44" s="4" t="s">
        <v>141</v>
      </c>
      <c r="H44" s="1">
        <f ca="1">IF(OR(D44="vp",D44="ctte",D44="TM",D44="QM"),IF(OR(G44="GO",G44="ES"),IF((TODAY()-E44)&gt;(365*10),(C44/2)*F44,C44*F44),0),IF(OR(D44="MTL",D44="MTT1",D44="MTT2",D44="CAM",D44="TCP",D44="TRR",D44="CAMPING CAR&gt;3,5",D44="N1",D44="N2",D44="N3",D44="M2",D44="M3",D44="L3e",D44="L4e"),(C44/2)*F44,0))</f>
        <v>972</v>
      </c>
      <c r="I44">
        <f>IF(D44="N1",34,IF(D44="N2",127,IF(OR(D44="N3",D44="M2",D44="M3"),285,0)))</f>
        <v>0</v>
      </c>
      <c r="K44">
        <v>11</v>
      </c>
      <c r="L44">
        <f>+IF(D44="CYCL",0,2.76)</f>
        <v>2.76</v>
      </c>
      <c r="M44" s="1">
        <f t="shared" ca="1" si="0"/>
        <v>985.76</v>
      </c>
      <c r="N44" t="s">
        <v>405</v>
      </c>
      <c r="O44">
        <v>122</v>
      </c>
      <c r="P44">
        <v>1900</v>
      </c>
      <c r="Q44" s="1">
        <f ca="1">+IF(N44="non",0,IF(O44&lt;128,0,IF(O44&gt;224,40000,VLOOKUP(O44,'MALUS CO2 '!$C$3:$D$99,2,FALSE))))+IF(P44&gt;1800,(P44-1800)*10,0)+M44</f>
        <v>1985.76</v>
      </c>
    </row>
    <row r="45" spans="1:17" x14ac:dyDescent="0.55000000000000004">
      <c r="A45" s="5" t="s">
        <v>36</v>
      </c>
      <c r="B45" s="5" t="s">
        <v>37</v>
      </c>
      <c r="C45" s="6">
        <v>51</v>
      </c>
      <c r="D45" s="4" t="s">
        <v>142</v>
      </c>
      <c r="E45" s="8">
        <v>44248</v>
      </c>
      <c r="F45" s="10">
        <v>36</v>
      </c>
      <c r="G45" s="4" t="s">
        <v>141</v>
      </c>
      <c r="H45" s="1">
        <f ca="1">IF(OR(D45="vp",D45="ctte",D45="TM",D45="QM"),IF(OR(G45="GO",G45="ES"),IF((TODAY()-E45)&gt;(365*10),(C45/2)*F45,C45*F45),0),IF(OR(D45="MTL",D45="MTT1",D45="MTT2",D45="CAM",D45="TCP",D45="TRR",D45="CAMPING CAR&gt;3,5",D45="N1",D45="N2",D45="N3",D45="M2",D45="M3",D45="L3e",D45="L4e"),(C45/2)*F45,0))</f>
        <v>1836</v>
      </c>
      <c r="I45">
        <f>IF(D45="N1",34,IF(D45="N2",127,IF(OR(D45="N3",D45="M2",D45="M3"),285,0)))</f>
        <v>0</v>
      </c>
      <c r="K45">
        <v>11</v>
      </c>
      <c r="L45">
        <f>+IF(D45="CYCL",0,2.76)</f>
        <v>2.76</v>
      </c>
      <c r="M45" s="1">
        <f t="shared" ca="1" si="0"/>
        <v>1849.76</v>
      </c>
      <c r="N45" t="s">
        <v>405</v>
      </c>
      <c r="O45">
        <v>122</v>
      </c>
      <c r="P45">
        <v>1900</v>
      </c>
      <c r="Q45" s="1">
        <f ca="1">+IF(N45="non",0,IF(O45&lt;128,0,IF(O45&gt;224,40000,VLOOKUP(O45,'MALUS CO2 '!$C$3:$D$99,2,FALSE))))+IF(P45&gt;1800,(P45-1800)*10,0)+M45</f>
        <v>2849.76</v>
      </c>
    </row>
    <row r="46" spans="1:17" x14ac:dyDescent="0.55000000000000004">
      <c r="A46" s="3" t="s">
        <v>38</v>
      </c>
      <c r="B46" s="3" t="s">
        <v>39</v>
      </c>
      <c r="C46" s="4">
        <v>51</v>
      </c>
      <c r="D46" s="4" t="s">
        <v>142</v>
      </c>
      <c r="E46" s="8">
        <v>44248</v>
      </c>
      <c r="F46" s="10">
        <v>36</v>
      </c>
      <c r="G46" s="4" t="s">
        <v>141</v>
      </c>
      <c r="H46" s="1">
        <f ca="1">IF(OR(D46="vp",D46="ctte",D46="TM",D46="QM"),IF(OR(G46="GO",G46="ES"),IF((TODAY()-E46)&gt;(365*10),(C46/2)*F46,C46*F46),0),IF(OR(D46="MTL",D46="MTT1",D46="MTT2",D46="CAM",D46="TCP",D46="TRR",D46="CAMPING CAR&gt;3,5",D46="N1",D46="N2",D46="N3",D46="M2",D46="M3",D46="L3e",D46="L4e"),(C46/2)*F46,0))</f>
        <v>1836</v>
      </c>
      <c r="I46">
        <f>IF(D46="N1",34,IF(D46="N2",127,IF(OR(D46="N3",D46="M2",D46="M3"),285,0)))</f>
        <v>0</v>
      </c>
      <c r="K46">
        <v>11</v>
      </c>
      <c r="L46">
        <f>+IF(D46="CYCL",0,2.76)</f>
        <v>2.76</v>
      </c>
      <c r="M46" s="1">
        <f t="shared" ca="1" si="0"/>
        <v>1849.76</v>
      </c>
      <c r="N46" t="s">
        <v>405</v>
      </c>
      <c r="O46">
        <v>122</v>
      </c>
      <c r="P46">
        <v>1900</v>
      </c>
      <c r="Q46" s="1">
        <f ca="1">+IF(N46="non",0,IF(O46&lt;128,0,IF(O46&gt;224,40000,VLOOKUP(O46,'MALUS CO2 '!$C$3:$D$99,2,FALSE))))+IF(P46&gt;1800,(P46-1800)*10,0)+M46</f>
        <v>2849.76</v>
      </c>
    </row>
    <row r="47" spans="1:17" x14ac:dyDescent="0.55000000000000004">
      <c r="A47" s="5" t="s">
        <v>40</v>
      </c>
      <c r="B47" s="5" t="s">
        <v>32</v>
      </c>
      <c r="C47" s="6">
        <v>41</v>
      </c>
      <c r="D47" s="4" t="s">
        <v>142</v>
      </c>
      <c r="E47" s="8">
        <v>44248</v>
      </c>
      <c r="F47" s="10">
        <v>36</v>
      </c>
      <c r="G47" s="4" t="s">
        <v>141</v>
      </c>
      <c r="H47" s="1">
        <f ca="1">IF(OR(D47="vp",D47="ctte",D47="TM",D47="QM"),IF(OR(G47="GO",G47="ES"),IF((TODAY()-E47)&gt;(365*10),(C47/2)*F47,C47*F47),0),IF(OR(D47="MTL",D47="MTT1",D47="MTT2",D47="CAM",D47="TCP",D47="TRR",D47="CAMPING CAR&gt;3,5",D47="N1",D47="N2",D47="N3",D47="M2",D47="M3",D47="L3e",D47="L4e"),(C47/2)*F47,0))</f>
        <v>1476</v>
      </c>
      <c r="I47">
        <f>IF(D47="N1",34,IF(D47="N2",127,IF(OR(D47="N3",D47="M2",D47="M3"),285,0)))</f>
        <v>0</v>
      </c>
      <c r="K47">
        <v>11</v>
      </c>
      <c r="L47">
        <f>+IF(D47="CYCL",0,2.76)</f>
        <v>2.76</v>
      </c>
      <c r="M47" s="1">
        <f t="shared" ca="1" si="0"/>
        <v>1489.76</v>
      </c>
      <c r="N47" t="s">
        <v>405</v>
      </c>
      <c r="O47">
        <v>122</v>
      </c>
      <c r="P47">
        <v>1900</v>
      </c>
      <c r="Q47" s="1">
        <f ca="1">+IF(N47="non",0,IF(O47&lt;128,0,IF(O47&gt;224,40000,VLOOKUP(O47,'MALUS CO2 '!$C$3:$D$99,2,FALSE))))+IF(P47&gt;1800,(P47-1800)*10,0)+M47</f>
        <v>2489.7600000000002</v>
      </c>
    </row>
    <row r="48" spans="1:17" x14ac:dyDescent="0.55000000000000004">
      <c r="A48" s="3" t="s">
        <v>41</v>
      </c>
      <c r="B48" s="3" t="s">
        <v>42</v>
      </c>
      <c r="C48" s="4">
        <v>41</v>
      </c>
      <c r="D48" s="4" t="s">
        <v>142</v>
      </c>
      <c r="E48" s="8">
        <v>44248</v>
      </c>
      <c r="F48" s="10">
        <v>36</v>
      </c>
      <c r="G48" s="4" t="s">
        <v>141</v>
      </c>
      <c r="H48" s="1">
        <f ca="1">IF(OR(D48="vp",D48="ctte",D48="TM",D48="QM"),IF(OR(G48="GO",G48="ES"),IF((TODAY()-E48)&gt;(365*10),(C48/2)*F48,C48*F48),0),IF(OR(D48="MTL",D48="MTT1",D48="MTT2",D48="CAM",D48="TCP",D48="TRR",D48="CAMPING CAR&gt;3,5",D48="N1",D48="N2",D48="N3",D48="M2",D48="M3",D48="L3e",D48="L4e"),(C48/2)*F48,0))</f>
        <v>1476</v>
      </c>
      <c r="I48">
        <f>IF(D48="N1",34,IF(D48="N2",127,IF(OR(D48="N3",D48="M2",D48="M3"),285,0)))</f>
        <v>0</v>
      </c>
      <c r="K48">
        <v>11</v>
      </c>
      <c r="L48">
        <f>+IF(D48="CYCL",0,2.76)</f>
        <v>2.76</v>
      </c>
      <c r="M48" s="1">
        <f t="shared" ca="1" si="0"/>
        <v>1489.76</v>
      </c>
      <c r="N48" t="s">
        <v>405</v>
      </c>
      <c r="O48">
        <v>122</v>
      </c>
      <c r="P48">
        <v>1900</v>
      </c>
      <c r="Q48" s="1">
        <f ca="1">+IF(N48="non",0,IF(O48&lt;128,0,IF(O48&gt;224,40000,VLOOKUP(O48,'MALUS CO2 '!$C$3:$D$99,2,FALSE))))+IF(P48&gt;1800,(P48-1800)*10,0)+M48</f>
        <v>2489.7600000000002</v>
      </c>
    </row>
    <row r="49" spans="1:17" x14ac:dyDescent="0.55000000000000004">
      <c r="A49" s="5" t="s">
        <v>43</v>
      </c>
      <c r="B49" s="5" t="s">
        <v>44</v>
      </c>
      <c r="C49" s="6">
        <v>51</v>
      </c>
      <c r="D49" s="4" t="s">
        <v>142</v>
      </c>
      <c r="E49" s="8">
        <v>44248</v>
      </c>
      <c r="F49" s="10">
        <v>36</v>
      </c>
      <c r="G49" s="4" t="s">
        <v>141</v>
      </c>
      <c r="H49" s="1">
        <f ca="1">IF(OR(D49="vp",D49="ctte",D49="TM",D49="QM"),IF(OR(G49="GO",G49="ES"),IF((TODAY()-E49)&gt;(365*10),(C49/2)*F49,C49*F49),0),IF(OR(D49="MTL",D49="MTT1",D49="MTT2",D49="CAM",D49="TCP",D49="TRR",D49="CAMPING CAR&gt;3,5",D49="N1",D49="N2",D49="N3",D49="M2",D49="M3",D49="L3e",D49="L4e"),(C49/2)*F49,0))</f>
        <v>1836</v>
      </c>
      <c r="I49">
        <f>IF(D49="N1",34,IF(D49="N2",127,IF(OR(D49="N3",D49="M2",D49="M3"),285,0)))</f>
        <v>0</v>
      </c>
      <c r="K49">
        <v>11</v>
      </c>
      <c r="L49">
        <f>+IF(D49="CYCL",0,2.76)</f>
        <v>2.76</v>
      </c>
      <c r="M49" s="1">
        <f t="shared" ca="1" si="0"/>
        <v>1849.76</v>
      </c>
      <c r="N49" t="s">
        <v>405</v>
      </c>
      <c r="O49">
        <v>122</v>
      </c>
      <c r="P49">
        <v>1900</v>
      </c>
      <c r="Q49" s="1">
        <f ca="1">+IF(N49="non",0,IF(O49&lt;128,0,IF(O49&gt;224,40000,VLOOKUP(O49,'MALUS CO2 '!$C$3:$D$99,2,FALSE))))+IF(P49&gt;1800,(P49-1800)*10,0)+M49</f>
        <v>2849.76</v>
      </c>
    </row>
    <row r="50" spans="1:17" x14ac:dyDescent="0.55000000000000004">
      <c r="A50" s="3" t="s">
        <v>45</v>
      </c>
      <c r="B50" s="3" t="s">
        <v>4</v>
      </c>
      <c r="C50" s="4">
        <v>43</v>
      </c>
      <c r="D50" s="4" t="s">
        <v>142</v>
      </c>
      <c r="E50" s="8">
        <v>44248</v>
      </c>
      <c r="F50" s="10">
        <v>36</v>
      </c>
      <c r="G50" s="4" t="s">
        <v>141</v>
      </c>
      <c r="H50" s="1">
        <f ca="1">IF(OR(D50="vp",D50="ctte",D50="TM",D50="QM"),IF(OR(G50="GO",G50="ES"),IF((TODAY()-E50)&gt;(365*10),(C50/2)*F50,C50*F50),0),IF(OR(D50="MTL",D50="MTT1",D50="MTT2",D50="CAM",D50="TCP",D50="TRR",D50="CAMPING CAR&gt;3,5",D50="N1",D50="N2",D50="N3",D50="M2",D50="M3",D50="L3e",D50="L4e"),(C50/2)*F50,0))</f>
        <v>1548</v>
      </c>
      <c r="I50">
        <f>IF(D50="N1",34,IF(D50="N2",127,IF(OR(D50="N3",D50="M2",D50="M3"),285,0)))</f>
        <v>0</v>
      </c>
      <c r="K50">
        <v>11</v>
      </c>
      <c r="L50">
        <f>+IF(D50="CYCL",0,2.76)</f>
        <v>2.76</v>
      </c>
      <c r="M50" s="1">
        <f t="shared" ca="1" si="0"/>
        <v>1561.76</v>
      </c>
      <c r="N50" t="s">
        <v>405</v>
      </c>
      <c r="O50">
        <v>122</v>
      </c>
      <c r="P50">
        <v>1900</v>
      </c>
      <c r="Q50" s="1">
        <f ca="1">+IF(N50="non",0,IF(O50&lt;128,0,IF(O50&gt;224,40000,VLOOKUP(O50,'MALUS CO2 '!$C$3:$D$99,2,FALSE))))+IF(P50&gt;1800,(P50-1800)*10,0)+M50</f>
        <v>2561.7600000000002</v>
      </c>
    </row>
    <row r="51" spans="1:17" x14ac:dyDescent="0.55000000000000004">
      <c r="A51" s="5" t="s">
        <v>46</v>
      </c>
      <c r="B51" s="5" t="s">
        <v>47</v>
      </c>
      <c r="C51" s="6">
        <v>35</v>
      </c>
      <c r="D51" s="4" t="s">
        <v>142</v>
      </c>
      <c r="E51" s="8">
        <v>44248</v>
      </c>
      <c r="F51" s="10">
        <v>36</v>
      </c>
      <c r="G51" s="4" t="s">
        <v>141</v>
      </c>
      <c r="H51" s="1">
        <f ca="1">IF(OR(D51="vp",D51="ctte",D51="TM",D51="QM"),IF(OR(G51="GO",G51="ES"),IF((TODAY()-E51)&gt;(365*10),(C51/2)*F51,C51*F51),0),IF(OR(D51="MTL",D51="MTT1",D51="MTT2",D51="CAM",D51="TCP",D51="TRR",D51="CAMPING CAR&gt;3,5",D51="N1",D51="N2",D51="N3",D51="M2",D51="M3",D51="L3e",D51="L4e"),(C51/2)*F51,0))</f>
        <v>1260</v>
      </c>
      <c r="I51">
        <f>IF(D51="N1",34,IF(D51="N2",127,IF(OR(D51="N3",D51="M2",D51="M3"),285,0)))</f>
        <v>0</v>
      </c>
      <c r="K51">
        <v>11</v>
      </c>
      <c r="L51">
        <f>+IF(D51="CYCL",0,2.76)</f>
        <v>2.76</v>
      </c>
      <c r="M51" s="1">
        <f t="shared" ca="1" si="0"/>
        <v>1273.76</v>
      </c>
      <c r="N51" t="s">
        <v>405</v>
      </c>
      <c r="O51">
        <v>122</v>
      </c>
      <c r="P51">
        <v>1900</v>
      </c>
      <c r="Q51" s="1">
        <f ca="1">+IF(N51="non",0,IF(O51&lt;128,0,IF(O51&gt;224,40000,VLOOKUP(O51,'MALUS CO2 '!$C$3:$D$99,2,FALSE))))+IF(P51&gt;1800,(P51-1800)*10,0)+M51</f>
        <v>2273.7600000000002</v>
      </c>
    </row>
    <row r="52" spans="1:17" x14ac:dyDescent="0.55000000000000004">
      <c r="A52" s="3" t="s">
        <v>48</v>
      </c>
      <c r="B52" s="3" t="s">
        <v>30</v>
      </c>
      <c r="C52" s="4">
        <v>49.8</v>
      </c>
      <c r="D52" s="4" t="s">
        <v>142</v>
      </c>
      <c r="E52" s="8">
        <v>44248</v>
      </c>
      <c r="F52" s="10">
        <v>36</v>
      </c>
      <c r="G52" s="4" t="s">
        <v>141</v>
      </c>
      <c r="H52" s="1">
        <f ca="1">IF(OR(D52="vp",D52="ctte",D52="TM",D52="QM"),IF(OR(G52="GO",G52="ES"),IF((TODAY()-E52)&gt;(365*10),(C52/2)*F52,C52*F52),0),IF(OR(D52="MTL",D52="MTT1",D52="MTT2",D52="CAM",D52="TCP",D52="TRR",D52="CAMPING CAR&gt;3,5",D52="N1",D52="N2",D52="N3",D52="M2",D52="M3",D52="L3e",D52="L4e"),(C52/2)*F52,0))</f>
        <v>1792.8</v>
      </c>
      <c r="I52">
        <f>IF(D52="N1",34,IF(D52="N2",127,IF(OR(D52="N3",D52="M2",D52="M3"),285,0)))</f>
        <v>0</v>
      </c>
      <c r="K52">
        <v>11</v>
      </c>
      <c r="L52">
        <f>+IF(D52="CYCL",0,2.76)</f>
        <v>2.76</v>
      </c>
      <c r="M52" s="1">
        <f t="shared" ca="1" si="0"/>
        <v>1806.56</v>
      </c>
      <c r="N52" t="s">
        <v>405</v>
      </c>
      <c r="O52">
        <v>122</v>
      </c>
      <c r="P52">
        <v>1900</v>
      </c>
      <c r="Q52" s="1">
        <f ca="1">+IF(N52="non",0,IF(O52&lt;128,0,IF(O52&gt;224,40000,VLOOKUP(O52,'MALUS CO2 '!$C$3:$D$99,2,FALSE))))+IF(P52&gt;1800,(P52-1800)*10,0)+M52</f>
        <v>2806.56</v>
      </c>
    </row>
    <row r="53" spans="1:17" x14ac:dyDescent="0.55000000000000004">
      <c r="A53" s="5" t="s">
        <v>49</v>
      </c>
      <c r="B53" s="5" t="s">
        <v>39</v>
      </c>
      <c r="C53" s="6">
        <v>51</v>
      </c>
      <c r="D53" s="4" t="s">
        <v>142</v>
      </c>
      <c r="E53" s="8">
        <v>44248</v>
      </c>
      <c r="F53" s="10">
        <v>36</v>
      </c>
      <c r="G53" s="4" t="s">
        <v>141</v>
      </c>
      <c r="H53" s="1">
        <f ca="1">IF(OR(D53="vp",D53="ctte",D53="TM",D53="QM"),IF(OR(G53="GO",G53="ES"),IF((TODAY()-E53)&gt;(365*10),(C53/2)*F53,C53*F53),0),IF(OR(D53="MTL",D53="MTT1",D53="MTT2",D53="CAM",D53="TCP",D53="TRR",D53="CAMPING CAR&gt;3,5",D53="N1",D53="N2",D53="N3",D53="M2",D53="M3",D53="L3e",D53="L4e"),(C53/2)*F53,0))</f>
        <v>1836</v>
      </c>
      <c r="I53">
        <f>IF(D53="N1",34,IF(D53="N2",127,IF(OR(D53="N3",D53="M2",D53="M3"),285,0)))</f>
        <v>0</v>
      </c>
      <c r="K53">
        <v>11</v>
      </c>
      <c r="L53">
        <f>+IF(D53="CYCL",0,2.76)</f>
        <v>2.76</v>
      </c>
      <c r="M53" s="1">
        <f t="shared" ca="1" si="0"/>
        <v>1849.76</v>
      </c>
      <c r="N53" t="s">
        <v>405</v>
      </c>
      <c r="O53">
        <v>122</v>
      </c>
      <c r="P53">
        <v>1900</v>
      </c>
      <c r="Q53" s="1">
        <f ca="1">+IF(N53="non",0,IF(O53&lt;128,0,IF(O53&gt;224,40000,VLOOKUP(O53,'MALUS CO2 '!$C$3:$D$99,2,FALSE))))+IF(P53&gt;1800,(P53-1800)*10,0)+M53</f>
        <v>2849.76</v>
      </c>
    </row>
    <row r="54" spans="1:17" x14ac:dyDescent="0.55000000000000004">
      <c r="A54" s="3" t="s">
        <v>50</v>
      </c>
      <c r="B54" s="3" t="s">
        <v>20</v>
      </c>
      <c r="C54" s="4">
        <v>44</v>
      </c>
      <c r="D54" s="4" t="s">
        <v>142</v>
      </c>
      <c r="E54" s="8">
        <v>44248</v>
      </c>
      <c r="F54" s="10">
        <v>36</v>
      </c>
      <c r="G54" s="4" t="s">
        <v>141</v>
      </c>
      <c r="H54" s="1">
        <f ca="1">IF(OR(D54="vp",D54="ctte",D54="TM",D54="QM"),IF(OR(G54="GO",G54="ES"),IF((TODAY()-E54)&gt;(365*10),(C54/2)*F54,C54*F54),0),IF(OR(D54="MTL",D54="MTT1",D54="MTT2",D54="CAM",D54="TCP",D54="TRR",D54="CAMPING CAR&gt;3,5",D54="N1",D54="N2",D54="N3",D54="M2",D54="M3",D54="L3e",D54="L4e"),(C54/2)*F54,0))</f>
        <v>1584</v>
      </c>
      <c r="I54">
        <f>IF(D54="N1",34,IF(D54="N2",127,IF(OR(D54="N3",D54="M2",D54="M3"),285,0)))</f>
        <v>0</v>
      </c>
      <c r="K54">
        <v>11</v>
      </c>
      <c r="L54">
        <f>+IF(D54="CYCL",0,2.76)</f>
        <v>2.76</v>
      </c>
      <c r="M54" s="1">
        <f t="shared" ca="1" si="0"/>
        <v>1597.76</v>
      </c>
      <c r="N54" t="s">
        <v>405</v>
      </c>
      <c r="O54">
        <v>122</v>
      </c>
      <c r="P54">
        <v>1900</v>
      </c>
      <c r="Q54" s="1">
        <f ca="1">+IF(N54="non",0,IF(O54&lt;128,0,IF(O54&gt;224,40000,VLOOKUP(O54,'MALUS CO2 '!$C$3:$D$99,2,FALSE))))+IF(P54&gt;1800,(P54-1800)*10,0)+M54</f>
        <v>2597.7600000000002</v>
      </c>
    </row>
    <row r="55" spans="1:17" x14ac:dyDescent="0.55000000000000004">
      <c r="A55" s="5" t="s">
        <v>51</v>
      </c>
      <c r="B55" s="5" t="s">
        <v>17</v>
      </c>
      <c r="C55" s="6">
        <v>44</v>
      </c>
      <c r="D55" s="4" t="s">
        <v>142</v>
      </c>
      <c r="E55" s="8">
        <v>44248</v>
      </c>
      <c r="F55" s="10">
        <v>36</v>
      </c>
      <c r="G55" s="4" t="s">
        <v>141</v>
      </c>
      <c r="H55" s="1">
        <f ca="1">IF(OR(D55="vp",D55="ctte",D55="TM",D55="QM"),IF(OR(G55="GO",G55="ES"),IF((TODAY()-E55)&gt;(365*10),(C55/2)*F55,C55*F55),0),IF(OR(D55="MTL",D55="MTT1",D55="MTT2",D55="CAM",D55="TCP",D55="TRR",D55="CAMPING CAR&gt;3,5",D55="N1",D55="N2",D55="N3",D55="M2",D55="M3",D55="L3e",D55="L4e"),(C55/2)*F55,0))</f>
        <v>1584</v>
      </c>
      <c r="I55">
        <f>IF(D55="N1",34,IF(D55="N2",127,IF(OR(D55="N3",D55="M2",D55="M3"),285,0)))</f>
        <v>0</v>
      </c>
      <c r="K55">
        <v>11</v>
      </c>
      <c r="L55">
        <f>+IF(D55="CYCL",0,2.76)</f>
        <v>2.76</v>
      </c>
      <c r="M55" s="1">
        <f t="shared" ca="1" si="0"/>
        <v>1597.76</v>
      </c>
      <c r="N55" t="s">
        <v>405</v>
      </c>
      <c r="O55">
        <v>122</v>
      </c>
      <c r="P55">
        <v>1900</v>
      </c>
      <c r="Q55" s="1">
        <f ca="1">+IF(N55="non",0,IF(O55&lt;128,0,IF(O55&gt;224,40000,VLOOKUP(O55,'MALUS CO2 '!$C$3:$D$99,2,FALSE))))+IF(P55&gt;1800,(P55-1800)*10,0)+M55</f>
        <v>2597.7600000000002</v>
      </c>
    </row>
    <row r="56" spans="1:17" x14ac:dyDescent="0.55000000000000004">
      <c r="A56" s="3" t="s">
        <v>52</v>
      </c>
      <c r="B56" s="3" t="s">
        <v>17</v>
      </c>
      <c r="C56" s="4">
        <v>44</v>
      </c>
      <c r="D56" s="4" t="s">
        <v>142</v>
      </c>
      <c r="E56" s="8">
        <v>44248</v>
      </c>
      <c r="F56" s="10">
        <v>36</v>
      </c>
      <c r="G56" s="4" t="s">
        <v>141</v>
      </c>
      <c r="H56" s="1">
        <f ca="1">IF(OR(D56="vp",D56="ctte",D56="TM",D56="QM"),IF(OR(G56="GO",G56="ES"),IF((TODAY()-E56)&gt;(365*10),(C56/2)*F56,C56*F56),0),IF(OR(D56="MTL",D56="MTT1",D56="MTT2",D56="CAM",D56="TCP",D56="TRR",D56="CAMPING CAR&gt;3,5",D56="N1",D56="N2",D56="N3",D56="M2",D56="M3",D56="L3e",D56="L4e"),(C56/2)*F56,0))</f>
        <v>1584</v>
      </c>
      <c r="I56">
        <f>IF(D56="N1",34,IF(D56="N2",127,IF(OR(D56="N3",D56="M2",D56="M3"),285,0)))</f>
        <v>0</v>
      </c>
      <c r="K56">
        <v>11</v>
      </c>
      <c r="L56">
        <f>+IF(D56="CYCL",0,2.76)</f>
        <v>2.76</v>
      </c>
      <c r="M56" s="1">
        <f t="shared" ca="1" si="0"/>
        <v>1597.76</v>
      </c>
      <c r="N56" t="s">
        <v>405</v>
      </c>
      <c r="O56">
        <v>122</v>
      </c>
      <c r="P56">
        <v>1900</v>
      </c>
      <c r="Q56" s="1">
        <f ca="1">+IF(N56="non",0,IF(O56&lt;128,0,IF(O56&gt;224,40000,VLOOKUP(O56,'MALUS CO2 '!$C$3:$D$99,2,FALSE))))+IF(P56&gt;1800,(P56-1800)*10,0)+M56</f>
        <v>2597.7600000000002</v>
      </c>
    </row>
    <row r="57" spans="1:17" x14ac:dyDescent="0.55000000000000004">
      <c r="A57" s="5" t="s">
        <v>53</v>
      </c>
      <c r="B57" s="5" t="s">
        <v>42</v>
      </c>
      <c r="C57" s="6">
        <v>41</v>
      </c>
      <c r="D57" s="4" t="s">
        <v>142</v>
      </c>
      <c r="E57" s="8">
        <v>44248</v>
      </c>
      <c r="F57" s="10">
        <v>36</v>
      </c>
      <c r="G57" s="4" t="s">
        <v>141</v>
      </c>
      <c r="H57" s="1">
        <f ca="1">IF(OR(D57="vp",D57="ctte",D57="TM",D57="QM"),IF(OR(G57="GO",G57="ES"),IF((TODAY()-E57)&gt;(365*10),(C57/2)*F57,C57*F57),0),IF(OR(D57="MTL",D57="MTT1",D57="MTT2",D57="CAM",D57="TCP",D57="TRR",D57="CAMPING CAR&gt;3,5",D57="N1",D57="N2",D57="N3",D57="M2",D57="M3",D57="L3e",D57="L4e"),(C57/2)*F57,0))</f>
        <v>1476</v>
      </c>
      <c r="I57">
        <f>IF(D57="N1",34,IF(D57="N2",127,IF(OR(D57="N3",D57="M2",D57="M3"),285,0)))</f>
        <v>0</v>
      </c>
      <c r="K57">
        <v>11</v>
      </c>
      <c r="L57">
        <f>+IF(D57="CYCL",0,2.76)</f>
        <v>2.76</v>
      </c>
      <c r="M57" s="1">
        <f t="shared" ca="1" si="0"/>
        <v>1489.76</v>
      </c>
      <c r="N57" t="s">
        <v>405</v>
      </c>
      <c r="O57">
        <v>122</v>
      </c>
      <c r="P57">
        <v>1900</v>
      </c>
      <c r="Q57" s="1">
        <f ca="1">+IF(N57="non",0,IF(O57&lt;128,0,IF(O57&gt;224,40000,VLOOKUP(O57,'MALUS CO2 '!$C$3:$D$99,2,FALSE))))+IF(P57&gt;1800,(P57-1800)*10,0)+M57</f>
        <v>2489.7600000000002</v>
      </c>
    </row>
    <row r="58" spans="1:17" x14ac:dyDescent="0.55000000000000004">
      <c r="A58" s="3" t="s">
        <v>54</v>
      </c>
      <c r="B58" s="3" t="s">
        <v>20</v>
      </c>
      <c r="C58" s="4">
        <v>44</v>
      </c>
      <c r="D58" s="4" t="s">
        <v>142</v>
      </c>
      <c r="E58" s="8">
        <v>44248</v>
      </c>
      <c r="F58" s="10">
        <v>36</v>
      </c>
      <c r="G58" s="4" t="s">
        <v>141</v>
      </c>
      <c r="H58" s="1">
        <f ca="1">IF(OR(D58="vp",D58="ctte",D58="TM",D58="QM"),IF(OR(G58="GO",G58="ES"),IF((TODAY()-E58)&gt;(365*10),(C58/2)*F58,C58*F58),0),IF(OR(D58="MTL",D58="MTT1",D58="MTT2",D58="CAM",D58="TCP",D58="TRR",D58="CAMPING CAR&gt;3,5",D58="N1",D58="N2",D58="N3",D58="M2",D58="M3",D58="L3e",D58="L4e"),(C58/2)*F58,0))</f>
        <v>1584</v>
      </c>
      <c r="I58">
        <f>IF(D58="N1",34,IF(D58="N2",127,IF(OR(D58="N3",D58="M2",D58="M3"),285,0)))</f>
        <v>0</v>
      </c>
      <c r="K58">
        <v>11</v>
      </c>
      <c r="L58">
        <f>+IF(D58="CYCL",0,2.76)</f>
        <v>2.76</v>
      </c>
      <c r="M58" s="1">
        <f t="shared" ca="1" si="0"/>
        <v>1597.76</v>
      </c>
      <c r="N58" t="s">
        <v>405</v>
      </c>
      <c r="O58">
        <v>122</v>
      </c>
      <c r="P58">
        <v>1900</v>
      </c>
      <c r="Q58" s="1">
        <f ca="1">+IF(N58="non",0,IF(O58&lt;128,0,IF(O58&gt;224,40000,VLOOKUP(O58,'MALUS CO2 '!$C$3:$D$99,2,FALSE))))+IF(P58&gt;1800,(P58-1800)*10,0)+M58</f>
        <v>2597.7600000000002</v>
      </c>
    </row>
    <row r="59" spans="1:17" x14ac:dyDescent="0.55000000000000004">
      <c r="A59" s="5" t="s">
        <v>55</v>
      </c>
      <c r="B59" s="5" t="s">
        <v>39</v>
      </c>
      <c r="C59" s="6">
        <v>51</v>
      </c>
      <c r="D59" s="4" t="s">
        <v>142</v>
      </c>
      <c r="E59" s="8">
        <v>44248</v>
      </c>
      <c r="F59" s="10">
        <v>36</v>
      </c>
      <c r="G59" s="4" t="s">
        <v>141</v>
      </c>
      <c r="H59" s="1">
        <f ca="1">IF(OR(D59="vp",D59="ctte",D59="TM",D59="QM"),IF(OR(G59="GO",G59="ES"),IF((TODAY()-E59)&gt;(365*10),(C59/2)*F59,C59*F59),0),IF(OR(D59="MTL",D59="MTT1",D59="MTT2",D59="CAM",D59="TCP",D59="TRR",D59="CAMPING CAR&gt;3,5",D59="N1",D59="N2",D59="N3",D59="M2",D59="M3",D59="L3e",D59="L4e"),(C59/2)*F59,0))</f>
        <v>1836</v>
      </c>
      <c r="I59">
        <f>IF(D59="N1",34,IF(D59="N2",127,IF(OR(D59="N3",D59="M2",D59="M3"),285,0)))</f>
        <v>0</v>
      </c>
      <c r="K59">
        <v>11</v>
      </c>
      <c r="L59">
        <f>+IF(D59="CYCL",0,2.76)</f>
        <v>2.76</v>
      </c>
      <c r="M59" s="1">
        <f t="shared" ca="1" si="0"/>
        <v>1849.76</v>
      </c>
      <c r="N59" t="s">
        <v>405</v>
      </c>
      <c r="O59">
        <v>122</v>
      </c>
      <c r="P59">
        <v>1900</v>
      </c>
      <c r="Q59" s="1">
        <f ca="1">+IF(N59="non",0,IF(O59&lt;128,0,IF(O59&gt;224,40000,VLOOKUP(O59,'MALUS CO2 '!$C$3:$D$99,2,FALSE))))+IF(P59&gt;1800,(P59-1800)*10,0)+M59</f>
        <v>2849.76</v>
      </c>
    </row>
    <row r="60" spans="1:17" x14ac:dyDescent="0.55000000000000004">
      <c r="A60" s="3" t="s">
        <v>56</v>
      </c>
      <c r="B60" s="3" t="s">
        <v>30</v>
      </c>
      <c r="C60" s="4">
        <v>49.8</v>
      </c>
      <c r="D60" s="4" t="s">
        <v>142</v>
      </c>
      <c r="E60" s="8">
        <v>44248</v>
      </c>
      <c r="F60" s="10">
        <v>36</v>
      </c>
      <c r="G60" s="4" t="s">
        <v>141</v>
      </c>
      <c r="H60" s="1">
        <f ca="1">IF(OR(D60="vp",D60="ctte",D60="TM",D60="QM"),IF(OR(G60="GO",G60="ES"),IF((TODAY()-E60)&gt;(365*10),(C60/2)*F60,C60*F60),0),IF(OR(D60="MTL",D60="MTT1",D60="MTT2",D60="CAM",D60="TCP",D60="TRR",D60="CAMPING CAR&gt;3,5",D60="N1",D60="N2",D60="N3",D60="M2",D60="M3",D60="L3e",D60="L4e"),(C60/2)*F60,0))</f>
        <v>1792.8</v>
      </c>
      <c r="I60">
        <f>IF(D60="N1",34,IF(D60="N2",127,IF(OR(D60="N3",D60="M2",D60="M3"),285,0)))</f>
        <v>0</v>
      </c>
      <c r="K60">
        <v>11</v>
      </c>
      <c r="L60">
        <f>+IF(D60="CYCL",0,2.76)</f>
        <v>2.76</v>
      </c>
      <c r="M60" s="1">
        <f t="shared" ca="1" si="0"/>
        <v>1806.56</v>
      </c>
      <c r="N60" t="s">
        <v>405</v>
      </c>
      <c r="O60">
        <v>122</v>
      </c>
      <c r="P60">
        <v>1900</v>
      </c>
      <c r="Q60" s="1">
        <f ca="1">+IF(N60="non",0,IF(O60&lt;128,0,IF(O60&gt;224,40000,VLOOKUP(O60,'MALUS CO2 '!$C$3:$D$99,2,FALSE))))+IF(P60&gt;1800,(P60-1800)*10,0)+M60</f>
        <v>2806.56</v>
      </c>
    </row>
    <row r="61" spans="1:17" x14ac:dyDescent="0.55000000000000004">
      <c r="A61" s="5" t="s">
        <v>57</v>
      </c>
      <c r="B61" s="5" t="s">
        <v>30</v>
      </c>
      <c r="C61" s="6">
        <v>49.8</v>
      </c>
      <c r="D61" s="4" t="s">
        <v>142</v>
      </c>
      <c r="E61" s="8">
        <v>44248</v>
      </c>
      <c r="F61" s="10">
        <v>36</v>
      </c>
      <c r="G61" s="4" t="s">
        <v>141</v>
      </c>
      <c r="H61" s="1">
        <f ca="1">IF(OR(D61="vp",D61="ctte",D61="TM",D61="QM"),IF(OR(G61="GO",G61="ES"),IF((TODAY()-E61)&gt;(365*10),(C61/2)*F61,C61*F61),0),IF(OR(D61="MTL",D61="MTT1",D61="MTT2",D61="CAM",D61="TCP",D61="TRR",D61="CAMPING CAR&gt;3,5",D61="N1",D61="N2",D61="N3",D61="M2",D61="M3",D61="L3e",D61="L4e"),(C61/2)*F61,0))</f>
        <v>1792.8</v>
      </c>
      <c r="I61">
        <f>IF(D61="N1",34,IF(D61="N2",127,IF(OR(D61="N3",D61="M2",D61="M3"),285,0)))</f>
        <v>0</v>
      </c>
      <c r="K61">
        <v>11</v>
      </c>
      <c r="L61">
        <f>+IF(D61="CYCL",0,2.76)</f>
        <v>2.76</v>
      </c>
      <c r="M61" s="1">
        <f t="shared" ca="1" si="0"/>
        <v>1806.56</v>
      </c>
      <c r="N61" t="s">
        <v>405</v>
      </c>
      <c r="O61">
        <v>122</v>
      </c>
      <c r="P61">
        <v>1900</v>
      </c>
      <c r="Q61" s="1">
        <f ca="1">+IF(N61="non",0,IF(O61&lt;128,0,IF(O61&gt;224,40000,VLOOKUP(O61,'MALUS CO2 '!$C$3:$D$99,2,FALSE))))+IF(P61&gt;1800,(P61-1800)*10,0)+M61</f>
        <v>2806.56</v>
      </c>
    </row>
    <row r="62" spans="1:17" x14ac:dyDescent="0.55000000000000004">
      <c r="A62" s="3" t="s">
        <v>58</v>
      </c>
      <c r="B62" s="3" t="s">
        <v>4</v>
      </c>
      <c r="C62" s="4">
        <v>43</v>
      </c>
      <c r="D62" s="4" t="s">
        <v>142</v>
      </c>
      <c r="E62" s="8">
        <v>44248</v>
      </c>
      <c r="F62" s="10">
        <v>36</v>
      </c>
      <c r="G62" s="4" t="s">
        <v>141</v>
      </c>
      <c r="H62" s="1">
        <f ca="1">IF(OR(D62="vp",D62="ctte",D62="TM",D62="QM"),IF(OR(G62="GO",G62="ES"),IF((TODAY()-E62)&gt;(365*10),(C62/2)*F62,C62*F62),0),IF(OR(D62="MTL",D62="MTT1",D62="MTT2",D62="CAM",D62="TCP",D62="TRR",D62="CAMPING CAR&gt;3,5",D62="N1",D62="N2",D62="N3",D62="M2",D62="M3",D62="L3e",D62="L4e"),(C62/2)*F62,0))</f>
        <v>1548</v>
      </c>
      <c r="I62">
        <f>IF(D62="N1",34,IF(D62="N2",127,IF(OR(D62="N3",D62="M2",D62="M3"),285,0)))</f>
        <v>0</v>
      </c>
      <c r="K62">
        <v>11</v>
      </c>
      <c r="L62">
        <f>+IF(D62="CYCL",0,2.76)</f>
        <v>2.76</v>
      </c>
      <c r="M62" s="1">
        <f t="shared" ca="1" si="0"/>
        <v>1561.76</v>
      </c>
      <c r="N62" t="s">
        <v>405</v>
      </c>
      <c r="O62">
        <v>122</v>
      </c>
      <c r="P62">
        <v>1900</v>
      </c>
      <c r="Q62" s="1">
        <f ca="1">+IF(N62="non",0,IF(O62&lt;128,0,IF(O62&gt;224,40000,VLOOKUP(O62,'MALUS CO2 '!$C$3:$D$99,2,FALSE))))+IF(P62&gt;1800,(P62-1800)*10,0)+M62</f>
        <v>2561.7600000000002</v>
      </c>
    </row>
    <row r="63" spans="1:17" x14ac:dyDescent="0.55000000000000004">
      <c r="A63" s="5" t="s">
        <v>59</v>
      </c>
      <c r="B63" s="5" t="s">
        <v>44</v>
      </c>
      <c r="C63" s="6">
        <v>51</v>
      </c>
      <c r="D63" s="4" t="s">
        <v>142</v>
      </c>
      <c r="E63" s="8">
        <v>44248</v>
      </c>
      <c r="F63" s="10">
        <v>36</v>
      </c>
      <c r="G63" s="4" t="s">
        <v>141</v>
      </c>
      <c r="H63" s="1">
        <f ca="1">IF(OR(D63="vp",D63="ctte",D63="TM",D63="QM"),IF(OR(G63="GO",G63="ES"),IF((TODAY()-E63)&gt;(365*10),(C63/2)*F63,C63*F63),0),IF(OR(D63="MTL",D63="MTT1",D63="MTT2",D63="CAM",D63="TCP",D63="TRR",D63="CAMPING CAR&gt;3,5",D63="N1",D63="N2",D63="N3",D63="M2",D63="M3",D63="L3e",D63="L4e"),(C63/2)*F63,0))</f>
        <v>1836</v>
      </c>
      <c r="I63">
        <f>IF(D63="N1",34,IF(D63="N2",127,IF(OR(D63="N3",D63="M2",D63="M3"),285,0)))</f>
        <v>0</v>
      </c>
      <c r="K63">
        <v>11</v>
      </c>
      <c r="L63">
        <f>+IF(D63="CYCL",0,2.76)</f>
        <v>2.76</v>
      </c>
      <c r="M63" s="1">
        <f t="shared" ca="1" si="0"/>
        <v>1849.76</v>
      </c>
      <c r="N63" t="s">
        <v>405</v>
      </c>
      <c r="O63">
        <v>122</v>
      </c>
      <c r="P63">
        <v>1900</v>
      </c>
      <c r="Q63" s="1">
        <f ca="1">+IF(N63="non",0,IF(O63&lt;128,0,IF(O63&gt;224,40000,VLOOKUP(O63,'MALUS CO2 '!$C$3:$D$99,2,FALSE))))+IF(P63&gt;1800,(P63-1800)*10,0)+M63</f>
        <v>2849.76</v>
      </c>
    </row>
    <row r="64" spans="1:17" x14ac:dyDescent="0.55000000000000004">
      <c r="A64" s="3" t="s">
        <v>60</v>
      </c>
      <c r="B64" s="3" t="s">
        <v>42</v>
      </c>
      <c r="C64" s="4">
        <v>41</v>
      </c>
      <c r="D64" s="4" t="s">
        <v>142</v>
      </c>
      <c r="E64" s="8">
        <v>44248</v>
      </c>
      <c r="F64" s="10">
        <v>36</v>
      </c>
      <c r="G64" s="4" t="s">
        <v>141</v>
      </c>
      <c r="H64" s="1">
        <f ca="1">IF(OR(D64="vp",D64="ctte",D64="TM",D64="QM"),IF(OR(G64="GO",G64="ES"),IF((TODAY()-E64)&gt;(365*10),(C64/2)*F64,C64*F64),0),IF(OR(D64="MTL",D64="MTT1",D64="MTT2",D64="CAM",D64="TCP",D64="TRR",D64="CAMPING CAR&gt;3,5",D64="N1",D64="N2",D64="N3",D64="M2",D64="M3",D64="L3e",D64="L4e"),(C64/2)*F64,0))</f>
        <v>1476</v>
      </c>
      <c r="I64">
        <f>IF(D64="N1",34,IF(D64="N2",127,IF(OR(D64="N3",D64="M2",D64="M3"),285,0)))</f>
        <v>0</v>
      </c>
      <c r="K64">
        <v>11</v>
      </c>
      <c r="L64">
        <f>+IF(D64="CYCL",0,2.76)</f>
        <v>2.76</v>
      </c>
      <c r="M64" s="1">
        <f t="shared" ca="1" si="0"/>
        <v>1489.76</v>
      </c>
      <c r="N64" t="s">
        <v>405</v>
      </c>
      <c r="O64">
        <v>122</v>
      </c>
      <c r="P64">
        <v>1900</v>
      </c>
      <c r="Q64" s="1">
        <f ca="1">+IF(N64="non",0,IF(O64&lt;128,0,IF(O64&gt;224,40000,VLOOKUP(O64,'MALUS CO2 '!$C$3:$D$99,2,FALSE))))+IF(P64&gt;1800,(P64-1800)*10,0)+M64</f>
        <v>2489.7600000000002</v>
      </c>
    </row>
    <row r="65" spans="1:17" x14ac:dyDescent="0.55000000000000004">
      <c r="A65" s="5" t="s">
        <v>61</v>
      </c>
      <c r="B65" s="5" t="s">
        <v>30</v>
      </c>
      <c r="C65" s="6">
        <v>49.8</v>
      </c>
      <c r="D65" s="4" t="s">
        <v>142</v>
      </c>
      <c r="E65" s="8">
        <v>44248</v>
      </c>
      <c r="F65" s="10">
        <v>36</v>
      </c>
      <c r="G65" s="4" t="s">
        <v>141</v>
      </c>
      <c r="H65" s="1">
        <f ca="1">IF(OR(D65="vp",D65="ctte",D65="TM",D65="QM"),IF(OR(G65="GO",G65="ES"),IF((TODAY()-E65)&gt;(365*10),(C65/2)*F65,C65*F65),0),IF(OR(D65="MTL",D65="MTT1",D65="MTT2",D65="CAM",D65="TCP",D65="TRR",D65="CAMPING CAR&gt;3,5",D65="N1",D65="N2",D65="N3",D65="M2",D65="M3",D65="L3e",D65="L4e"),(C65/2)*F65,0))</f>
        <v>1792.8</v>
      </c>
      <c r="I65">
        <f>IF(D65="N1",34,IF(D65="N2",127,IF(OR(D65="N3",D65="M2",D65="M3"),285,0)))</f>
        <v>0</v>
      </c>
      <c r="K65">
        <v>11</v>
      </c>
      <c r="L65">
        <f>+IF(D65="CYCL",0,2.76)</f>
        <v>2.76</v>
      </c>
      <c r="M65" s="1">
        <f t="shared" ca="1" si="0"/>
        <v>1806.56</v>
      </c>
      <c r="N65" t="s">
        <v>405</v>
      </c>
      <c r="O65">
        <v>122</v>
      </c>
      <c r="P65">
        <v>1900</v>
      </c>
      <c r="Q65" s="1">
        <f ca="1">+IF(N65="non",0,IF(O65&lt;128,0,IF(O65&gt;224,40000,VLOOKUP(O65,'MALUS CO2 '!$C$3:$D$99,2,FALSE))))+IF(P65&gt;1800,(P65-1800)*10,0)+M65</f>
        <v>2806.56</v>
      </c>
    </row>
    <row r="66" spans="1:17" x14ac:dyDescent="0.55000000000000004">
      <c r="A66" s="3" t="s">
        <v>62</v>
      </c>
      <c r="B66" s="3" t="s">
        <v>4</v>
      </c>
      <c r="C66" s="4">
        <v>43</v>
      </c>
      <c r="D66" s="4" t="s">
        <v>142</v>
      </c>
      <c r="E66" s="8">
        <v>44248</v>
      </c>
      <c r="F66" s="10">
        <v>36</v>
      </c>
      <c r="G66" s="4" t="s">
        <v>141</v>
      </c>
      <c r="H66" s="1">
        <f ca="1">IF(OR(D66="vp",D66="ctte",D66="TM",D66="QM"),IF(OR(G66="GO",G66="ES"),IF((TODAY()-E66)&gt;(365*10),(C66/2)*F66,C66*F66),0),IF(OR(D66="MTL",D66="MTT1",D66="MTT2",D66="CAM",D66="TCP",D66="TRR",D66="CAMPING CAR&gt;3,5",D66="N1",D66="N2",D66="N3",D66="M2",D66="M3",D66="L3e",D66="L4e"),(C66/2)*F66,0))</f>
        <v>1548</v>
      </c>
      <c r="I66">
        <f>IF(D66="N1",34,IF(D66="N2",127,IF(OR(D66="N3",D66="M2",D66="M3"),285,0)))</f>
        <v>0</v>
      </c>
      <c r="K66">
        <v>11</v>
      </c>
      <c r="L66">
        <f>+IF(D66="CYCL",0,2.76)</f>
        <v>2.76</v>
      </c>
      <c r="M66" s="1">
        <f t="shared" ca="1" si="0"/>
        <v>1561.76</v>
      </c>
      <c r="N66" t="s">
        <v>405</v>
      </c>
      <c r="O66">
        <v>122</v>
      </c>
      <c r="P66">
        <v>1900</v>
      </c>
      <c r="Q66" s="1">
        <f ca="1">+IF(N66="non",0,IF(O66&lt;128,0,IF(O66&gt;224,40000,VLOOKUP(O66,'MALUS CO2 '!$C$3:$D$99,2,FALSE))))+IF(P66&gt;1800,(P66-1800)*10,0)+M66</f>
        <v>2561.7600000000002</v>
      </c>
    </row>
    <row r="67" spans="1:17" x14ac:dyDescent="0.55000000000000004">
      <c r="A67" s="5" t="s">
        <v>63</v>
      </c>
      <c r="B67" s="5" t="s">
        <v>8</v>
      </c>
      <c r="C67" s="6">
        <v>43</v>
      </c>
      <c r="D67" s="4" t="s">
        <v>142</v>
      </c>
      <c r="E67" s="8">
        <v>44248</v>
      </c>
      <c r="F67" s="10">
        <v>36</v>
      </c>
      <c r="G67" s="4" t="s">
        <v>141</v>
      </c>
      <c r="H67" s="1">
        <f ca="1">IF(OR(D67="vp",D67="ctte",D67="TM",D67="QM"),IF(OR(G67="GO",G67="ES"),IF((TODAY()-E67)&gt;(365*10),(C67/2)*F67,C67*F67),0),IF(OR(D67="MTL",D67="MTT1",D67="MTT2",D67="CAM",D67="TCP",D67="TRR",D67="CAMPING CAR&gt;3,5",D67="N1",D67="N2",D67="N3",D67="M2",D67="M3",D67="L3e",D67="L4e"),(C67/2)*F67,0))</f>
        <v>1548</v>
      </c>
      <c r="I67">
        <f>IF(D67="N1",34,IF(D67="N2",127,IF(OR(D67="N3",D67="M2",D67="M3"),285,0)))</f>
        <v>0</v>
      </c>
      <c r="K67">
        <v>11</v>
      </c>
      <c r="L67">
        <f>+IF(D67="CYCL",0,2.76)</f>
        <v>2.76</v>
      </c>
      <c r="M67" s="1">
        <f t="shared" ca="1" si="0"/>
        <v>1561.76</v>
      </c>
      <c r="N67" t="s">
        <v>405</v>
      </c>
      <c r="O67">
        <v>122</v>
      </c>
      <c r="P67">
        <v>1900</v>
      </c>
      <c r="Q67" s="1">
        <f ca="1">+IF(N67="non",0,IF(O67&lt;128,0,IF(O67&gt;224,40000,VLOOKUP(O67,'MALUS CO2 '!$C$3:$D$99,2,FALSE))))+IF(P67&gt;1800,(P67-1800)*10,0)+M67</f>
        <v>2561.7600000000002</v>
      </c>
    </row>
    <row r="68" spans="1:17" x14ac:dyDescent="0.55000000000000004">
      <c r="A68" s="3" t="s">
        <v>64</v>
      </c>
      <c r="B68" s="3" t="s">
        <v>65</v>
      </c>
      <c r="C68" s="4">
        <v>48</v>
      </c>
      <c r="D68" s="4" t="s">
        <v>142</v>
      </c>
      <c r="E68" s="8">
        <v>44248</v>
      </c>
      <c r="F68" s="10">
        <v>36</v>
      </c>
      <c r="G68" s="4" t="s">
        <v>141</v>
      </c>
      <c r="H68" s="1">
        <f ca="1">IF(OR(D68="vp",D68="ctte",D68="TM",D68="QM"),IF(OR(G68="GO",G68="ES"),IF((TODAY()-E68)&gt;(365*10),(C68/2)*F68,C68*F68),0),IF(OR(D68="MTL",D68="MTT1",D68="MTT2",D68="CAM",D68="TCP",D68="TRR",D68="CAMPING CAR&gt;3,5",D68="N1",D68="N2",D68="N3",D68="M2",D68="M3",D68="L3e",D68="L4e"),(C68/2)*F68,0))</f>
        <v>1728</v>
      </c>
      <c r="I68">
        <f>IF(D68="N1",34,IF(D68="N2",127,IF(OR(D68="N3",D68="M2",D68="M3"),285,0)))</f>
        <v>0</v>
      </c>
      <c r="K68">
        <v>11</v>
      </c>
      <c r="L68">
        <f>+IF(D68="CYCL",0,2.76)</f>
        <v>2.76</v>
      </c>
      <c r="M68" s="1">
        <f t="shared" ca="1" si="0"/>
        <v>1741.76</v>
      </c>
      <c r="N68" t="s">
        <v>405</v>
      </c>
      <c r="O68">
        <v>122</v>
      </c>
      <c r="P68">
        <v>1900</v>
      </c>
      <c r="Q68" s="1">
        <f ca="1">+IF(N68="non",0,IF(O68&lt;128,0,IF(O68&gt;224,40000,VLOOKUP(O68,'MALUS CO2 '!$C$3:$D$99,2,FALSE))))+IF(P68&gt;1800,(P68-1800)*10,0)+M68</f>
        <v>2741.76</v>
      </c>
    </row>
    <row r="69" spans="1:17" x14ac:dyDescent="0.55000000000000004">
      <c r="A69" s="5" t="s">
        <v>66</v>
      </c>
      <c r="B69" s="5" t="s">
        <v>30</v>
      </c>
      <c r="C69" s="6">
        <v>49.8</v>
      </c>
      <c r="D69" s="4" t="s">
        <v>142</v>
      </c>
      <c r="E69" s="8">
        <v>44248</v>
      </c>
      <c r="F69" s="10">
        <v>36</v>
      </c>
      <c r="G69" s="4" t="s">
        <v>141</v>
      </c>
      <c r="H69" s="1">
        <f ca="1">IF(OR(D69="vp",D69="ctte",D69="TM",D69="QM"),IF(OR(G69="GO",G69="ES"),IF((TODAY()-E69)&gt;(365*10),(C69/2)*F69,C69*F69),0),IF(OR(D69="MTL",D69="MTT1",D69="MTT2",D69="CAM",D69="TCP",D69="TRR",D69="CAMPING CAR&gt;3,5",D69="N1",D69="N2",D69="N3",D69="M2",D69="M3",D69="L3e",D69="L4e"),(C69/2)*F69,0))</f>
        <v>1792.8</v>
      </c>
      <c r="I69">
        <f>IF(D69="N1",34,IF(D69="N2",127,IF(OR(D69="N3",D69="M2",D69="M3"),285,0)))</f>
        <v>0</v>
      </c>
      <c r="K69">
        <v>11</v>
      </c>
      <c r="L69">
        <f>+IF(D69="CYCL",0,2.76)</f>
        <v>2.76</v>
      </c>
      <c r="M69" s="1">
        <f t="shared" ca="1" si="0"/>
        <v>1806.56</v>
      </c>
      <c r="N69" t="s">
        <v>405</v>
      </c>
      <c r="O69">
        <v>122</v>
      </c>
      <c r="P69">
        <v>1900</v>
      </c>
      <c r="Q69" s="1">
        <f ca="1">+IF(N69="non",0,IF(O69&lt;128,0,IF(O69&gt;224,40000,VLOOKUP(O69,'MALUS CO2 '!$C$3:$D$99,2,FALSE))))+IF(P69&gt;1800,(P69-1800)*10,0)+M69</f>
        <v>2806.56</v>
      </c>
    </row>
    <row r="70" spans="1:17" x14ac:dyDescent="0.55000000000000004">
      <c r="A70" s="3" t="s">
        <v>67</v>
      </c>
      <c r="B70" s="3" t="s">
        <v>17</v>
      </c>
      <c r="C70" s="4">
        <v>44</v>
      </c>
      <c r="D70" s="4" t="s">
        <v>142</v>
      </c>
      <c r="E70" s="8">
        <v>44248</v>
      </c>
      <c r="F70" s="10">
        <v>36</v>
      </c>
      <c r="G70" s="4" t="s">
        <v>141</v>
      </c>
      <c r="H70" s="1">
        <f ca="1">IF(OR(D70="vp",D70="ctte",D70="TM",D70="QM"),IF(OR(G70="GO",G70="ES"),IF((TODAY()-E70)&gt;(365*10),(C70/2)*F70,C70*F70),0),IF(OR(D70="MTL",D70="MTT1",D70="MTT2",D70="CAM",D70="TCP",D70="TRR",D70="CAMPING CAR&gt;3,5",D70="N1",D70="N2",D70="N3",D70="M2",D70="M3",D70="L3e",D70="L4e"),(C70/2)*F70,0))</f>
        <v>1584</v>
      </c>
      <c r="I70">
        <f>IF(D70="N1",34,IF(D70="N2",127,IF(OR(D70="N3",D70="M2",D70="M3"),285,0)))</f>
        <v>0</v>
      </c>
      <c r="K70">
        <v>11</v>
      </c>
      <c r="L70">
        <f>+IF(D70="CYCL",0,2.76)</f>
        <v>2.76</v>
      </c>
      <c r="M70" s="1">
        <f t="shared" ca="1" si="0"/>
        <v>1597.76</v>
      </c>
      <c r="N70" t="s">
        <v>405</v>
      </c>
      <c r="O70">
        <v>122</v>
      </c>
      <c r="P70">
        <v>1900</v>
      </c>
      <c r="Q70" s="1">
        <f ca="1">+IF(N70="non",0,IF(O70&lt;128,0,IF(O70&gt;224,40000,VLOOKUP(O70,'MALUS CO2 '!$C$3:$D$99,2,FALSE))))+IF(P70&gt;1800,(P70-1800)*10,0)+M70</f>
        <v>2597.7600000000002</v>
      </c>
    </row>
    <row r="71" spans="1:17" x14ac:dyDescent="0.55000000000000004">
      <c r="A71" s="5" t="s">
        <v>68</v>
      </c>
      <c r="B71" s="5" t="s">
        <v>42</v>
      </c>
      <c r="C71" s="6">
        <v>41</v>
      </c>
      <c r="D71" s="4" t="s">
        <v>142</v>
      </c>
      <c r="E71" s="8">
        <v>44248</v>
      </c>
      <c r="F71" s="10">
        <v>36</v>
      </c>
      <c r="G71" s="4" t="s">
        <v>141</v>
      </c>
      <c r="H71" s="1">
        <f ca="1">IF(OR(D71="vp",D71="ctte",D71="TM",D71="QM"),IF(OR(G71="GO",G71="ES"),IF((TODAY()-E71)&gt;(365*10),(C71/2)*F71,C71*F71),0),IF(OR(D71="MTL",D71="MTT1",D71="MTT2",D71="CAM",D71="TCP",D71="TRR",D71="CAMPING CAR&gt;3,5",D71="N1",D71="N2",D71="N3",D71="M2",D71="M3",D71="L3e",D71="L4e"),(C71/2)*F71,0))</f>
        <v>1476</v>
      </c>
      <c r="I71">
        <f>IF(D71="N1",34,IF(D71="N2",127,IF(OR(D71="N3",D71="M2",D71="M3"),285,0)))</f>
        <v>0</v>
      </c>
      <c r="K71">
        <v>11</v>
      </c>
      <c r="L71">
        <f>+IF(D71="CYCL",0,2.76)</f>
        <v>2.76</v>
      </c>
      <c r="M71" s="1">
        <f t="shared" ca="1" si="0"/>
        <v>1489.76</v>
      </c>
      <c r="N71" t="s">
        <v>405</v>
      </c>
      <c r="O71">
        <v>122</v>
      </c>
      <c r="P71">
        <v>1900</v>
      </c>
      <c r="Q71" s="1">
        <f ca="1">+IF(N71="non",0,IF(O71&lt;128,0,IF(O71&gt;224,40000,VLOOKUP(O71,'MALUS CO2 '!$C$3:$D$99,2,FALSE))))+IF(P71&gt;1800,(P71-1800)*10,0)+M71</f>
        <v>2489.7600000000002</v>
      </c>
    </row>
    <row r="72" spans="1:17" x14ac:dyDescent="0.55000000000000004">
      <c r="A72" s="3" t="s">
        <v>69</v>
      </c>
      <c r="B72" s="3" t="s">
        <v>20</v>
      </c>
      <c r="C72" s="4">
        <v>44</v>
      </c>
      <c r="D72" s="4" t="s">
        <v>142</v>
      </c>
      <c r="E72" s="8">
        <v>44248</v>
      </c>
      <c r="F72" s="10">
        <v>36</v>
      </c>
      <c r="G72" s="4" t="s">
        <v>141</v>
      </c>
      <c r="H72" s="1">
        <f ca="1">IF(OR(D72="vp",D72="ctte",D72="TM",D72="QM"),IF(OR(G72="GO",G72="ES"),IF((TODAY()-E72)&gt;(365*10),(C72/2)*F72,C72*F72),0),IF(OR(D72="MTL",D72="MTT1",D72="MTT2",D72="CAM",D72="TCP",D72="TRR",D72="CAMPING CAR&gt;3,5",D72="N1",D72="N2",D72="N3",D72="M2",D72="M3",D72="L3e",D72="L4e"),(C72/2)*F72,0))</f>
        <v>1584</v>
      </c>
      <c r="I72">
        <f>IF(D72="N1",34,IF(D72="N2",127,IF(OR(D72="N3",D72="M2",D72="M3"),285,0)))</f>
        <v>0</v>
      </c>
      <c r="K72">
        <v>11</v>
      </c>
      <c r="L72">
        <f>+IF(D72="CYCL",0,2.76)</f>
        <v>2.76</v>
      </c>
      <c r="M72" s="1">
        <f t="shared" ca="1" si="0"/>
        <v>1597.76</v>
      </c>
      <c r="N72" t="s">
        <v>405</v>
      </c>
      <c r="O72">
        <v>122</v>
      </c>
      <c r="P72">
        <v>1900</v>
      </c>
      <c r="Q72" s="1">
        <f ca="1">+IF(N72="non",0,IF(O72&lt;128,0,IF(O72&gt;224,40000,VLOOKUP(O72,'MALUS CO2 '!$C$3:$D$99,2,FALSE))))+IF(P72&gt;1800,(P72-1800)*10,0)+M72</f>
        <v>2597.7600000000002</v>
      </c>
    </row>
    <row r="73" spans="1:17" x14ac:dyDescent="0.55000000000000004">
      <c r="A73" s="5" t="s">
        <v>70</v>
      </c>
      <c r="B73" s="5" t="s">
        <v>65</v>
      </c>
      <c r="C73" s="6">
        <v>48</v>
      </c>
      <c r="D73" s="4" t="s">
        <v>142</v>
      </c>
      <c r="E73" s="8">
        <v>44248</v>
      </c>
      <c r="F73" s="10">
        <v>36</v>
      </c>
      <c r="G73" s="4" t="s">
        <v>141</v>
      </c>
      <c r="H73" s="1">
        <f ca="1">IF(OR(D73="vp",D73="ctte",D73="TM",D73="QM"),IF(OR(G73="GO",G73="ES"),IF((TODAY()-E73)&gt;(365*10),(C73/2)*F73,C73*F73),0),IF(OR(D73="MTL",D73="MTT1",D73="MTT2",D73="CAM",D73="TCP",D73="TRR",D73="CAMPING CAR&gt;3,5",D73="N1",D73="N2",D73="N3",D73="M2",D73="M3",D73="L3e",D73="L4e"),(C73/2)*F73,0))</f>
        <v>1728</v>
      </c>
      <c r="I73">
        <f>IF(D73="N1",34,IF(D73="N2",127,IF(OR(D73="N3",D73="M2",D73="M3"),285,0)))</f>
        <v>0</v>
      </c>
      <c r="K73">
        <v>11</v>
      </c>
      <c r="L73">
        <f>+IF(D73="CYCL",0,2.76)</f>
        <v>2.76</v>
      </c>
      <c r="M73" s="1">
        <f t="shared" ca="1" si="0"/>
        <v>1741.76</v>
      </c>
      <c r="N73" t="s">
        <v>405</v>
      </c>
      <c r="O73">
        <v>122</v>
      </c>
      <c r="P73">
        <v>1900</v>
      </c>
      <c r="Q73" s="1">
        <f ca="1">+IF(N73="non",0,IF(O73&lt;128,0,IF(O73&gt;224,40000,VLOOKUP(O73,'MALUS CO2 '!$C$3:$D$99,2,FALSE))))+IF(P73&gt;1800,(P73-1800)*10,0)+M73</f>
        <v>2741.76</v>
      </c>
    </row>
    <row r="74" spans="1:17" x14ac:dyDescent="0.55000000000000004">
      <c r="A74" s="3" t="s">
        <v>71</v>
      </c>
      <c r="B74" s="3" t="s">
        <v>24</v>
      </c>
      <c r="C74" s="4">
        <v>35</v>
      </c>
      <c r="D74" s="4" t="s">
        <v>142</v>
      </c>
      <c r="E74" s="8">
        <v>44248</v>
      </c>
      <c r="F74" s="10">
        <v>36</v>
      </c>
      <c r="G74" s="4" t="s">
        <v>141</v>
      </c>
      <c r="H74" s="1">
        <f ca="1">IF(OR(D74="vp",D74="ctte",D74="TM",D74="QM"),IF(OR(G74="GO",G74="ES"),IF((TODAY()-E74)&gt;(365*10),(C74/2)*F74,C74*F74),0),IF(OR(D74="MTL",D74="MTT1",D74="MTT2",D74="CAM",D74="TCP",D74="TRR",D74="CAMPING CAR&gt;3,5",D74="N1",D74="N2",D74="N3",D74="M2",D74="M3",D74="L3e",D74="L4e"),(C74/2)*F74,0))</f>
        <v>1260</v>
      </c>
      <c r="I74">
        <f>IF(D74="N1",34,IF(D74="N2",127,IF(OR(D74="N3",D74="M2",D74="M3"),285,0)))</f>
        <v>0</v>
      </c>
      <c r="K74">
        <v>11</v>
      </c>
      <c r="L74">
        <f>+IF(D74="CYCL",0,2.76)</f>
        <v>2.76</v>
      </c>
      <c r="M74" s="1">
        <f t="shared" ca="1" si="0"/>
        <v>1273.76</v>
      </c>
      <c r="N74" t="s">
        <v>405</v>
      </c>
      <c r="O74">
        <v>122</v>
      </c>
      <c r="P74">
        <v>1900</v>
      </c>
      <c r="Q74" s="1">
        <f ca="1">+IF(N74="non",0,IF(O74&lt;128,0,IF(O74&gt;224,40000,VLOOKUP(O74,'MALUS CO2 '!$C$3:$D$99,2,FALSE))))+IF(P74&gt;1800,(P74-1800)*10,0)+M74</f>
        <v>2273.7600000000002</v>
      </c>
    </row>
    <row r="75" spans="1:17" x14ac:dyDescent="0.55000000000000004">
      <c r="A75" s="5" t="s">
        <v>72</v>
      </c>
      <c r="B75" s="5" t="s">
        <v>15</v>
      </c>
      <c r="C75" s="6">
        <v>42</v>
      </c>
      <c r="D75" s="4" t="s">
        <v>142</v>
      </c>
      <c r="E75" s="8">
        <v>44248</v>
      </c>
      <c r="F75" s="10">
        <v>36</v>
      </c>
      <c r="G75" s="4" t="s">
        <v>141</v>
      </c>
      <c r="H75" s="1">
        <f ca="1">IF(OR(D75="vp",D75="ctte",D75="TM",D75="QM"),IF(OR(G75="GO",G75="ES"),IF((TODAY()-E75)&gt;(365*10),(C75/2)*F75,C75*F75),0),IF(OR(D75="MTL",D75="MTT1",D75="MTT2",D75="CAM",D75="TCP",D75="TRR",D75="CAMPING CAR&gt;3,5",D75="N1",D75="N2",D75="N3",D75="M2",D75="M3",D75="L3e",D75="L4e"),(C75/2)*F75,0))</f>
        <v>1512</v>
      </c>
      <c r="I75">
        <f>IF(D75="N1",34,IF(D75="N2",127,IF(OR(D75="N3",D75="M2",D75="M3"),285,0)))</f>
        <v>0</v>
      </c>
      <c r="K75">
        <v>11</v>
      </c>
      <c r="L75">
        <f>+IF(D75="CYCL",0,2.76)</f>
        <v>2.76</v>
      </c>
      <c r="M75" s="1">
        <f t="shared" ca="1" si="0"/>
        <v>1525.76</v>
      </c>
      <c r="N75" t="s">
        <v>405</v>
      </c>
      <c r="O75">
        <v>122</v>
      </c>
      <c r="P75">
        <v>1900</v>
      </c>
      <c r="Q75" s="1">
        <f ca="1">+IF(N75="non",0,IF(O75&lt;128,0,IF(O75&gt;224,40000,VLOOKUP(O75,'MALUS CO2 '!$C$3:$D$99,2,FALSE))))+IF(P75&gt;1800,(P75-1800)*10,0)+M75</f>
        <v>2525.7600000000002</v>
      </c>
    </row>
    <row r="76" spans="1:17" x14ac:dyDescent="0.55000000000000004">
      <c r="A76" s="3" t="s">
        <v>73</v>
      </c>
      <c r="B76" s="3" t="s">
        <v>15</v>
      </c>
      <c r="C76" s="4">
        <v>42</v>
      </c>
      <c r="D76" s="4" t="s">
        <v>142</v>
      </c>
      <c r="E76" s="8">
        <v>44248</v>
      </c>
      <c r="F76" s="10">
        <v>36</v>
      </c>
      <c r="G76" s="4" t="s">
        <v>141</v>
      </c>
      <c r="H76" s="1">
        <f ca="1">IF(OR(D76="vp",D76="ctte",D76="TM",D76="QM"),IF(OR(G76="GO",G76="ES"),IF((TODAY()-E76)&gt;(365*10),(C76/2)*F76,C76*F76),0),IF(OR(D76="MTL",D76="MTT1",D76="MTT2",D76="CAM",D76="TCP",D76="TRR",D76="CAMPING CAR&gt;3,5",D76="N1",D76="N2",D76="N3",D76="M2",D76="M3",D76="L3e",D76="L4e"),(C76/2)*F76,0))</f>
        <v>1512</v>
      </c>
      <c r="I76">
        <f>IF(D76="N1",34,IF(D76="N2",127,IF(OR(D76="N3",D76="M2",D76="M3"),285,0)))</f>
        <v>0</v>
      </c>
      <c r="K76">
        <v>11</v>
      </c>
      <c r="L76">
        <f>+IF(D76="CYCL",0,2.76)</f>
        <v>2.76</v>
      </c>
      <c r="M76" s="1">
        <f t="shared" ca="1" si="0"/>
        <v>1525.76</v>
      </c>
      <c r="N76" t="s">
        <v>405</v>
      </c>
      <c r="O76">
        <v>122</v>
      </c>
      <c r="P76">
        <v>1900</v>
      </c>
      <c r="Q76" s="1">
        <f ca="1">+IF(N76="non",0,IF(O76&lt;128,0,IF(O76&gt;224,40000,VLOOKUP(O76,'MALUS CO2 '!$C$3:$D$99,2,FALSE))))+IF(P76&gt;1800,(P76-1800)*10,0)+M76</f>
        <v>2525.7600000000002</v>
      </c>
    </row>
    <row r="77" spans="1:17" x14ac:dyDescent="0.55000000000000004">
      <c r="A77" s="5" t="s">
        <v>74</v>
      </c>
      <c r="B77" s="5" t="s">
        <v>65</v>
      </c>
      <c r="C77" s="6">
        <v>48</v>
      </c>
      <c r="D77" s="4" t="s">
        <v>142</v>
      </c>
      <c r="E77" s="8">
        <v>44248</v>
      </c>
      <c r="F77" s="10">
        <v>36</v>
      </c>
      <c r="G77" s="4" t="s">
        <v>141</v>
      </c>
      <c r="H77" s="1">
        <f ca="1">IF(OR(D77="vp",D77="ctte",D77="TM",D77="QM"),IF(OR(G77="GO",G77="ES"),IF((TODAY()-E77)&gt;(365*10),(C77/2)*F77,C77*F77),0),IF(OR(D77="MTL",D77="MTT1",D77="MTT2",D77="CAM",D77="TCP",D77="TRR",D77="CAMPING CAR&gt;3,5",D77="N1",D77="N2",D77="N3",D77="M2",D77="M3",D77="L3e",D77="L4e"),(C77/2)*F77,0))</f>
        <v>1728</v>
      </c>
      <c r="I77">
        <f>IF(D77="N1",34,IF(D77="N2",127,IF(OR(D77="N3",D77="M2",D77="M3"),285,0)))</f>
        <v>0</v>
      </c>
      <c r="K77">
        <v>11</v>
      </c>
      <c r="L77">
        <f>+IF(D77="CYCL",0,2.76)</f>
        <v>2.76</v>
      </c>
      <c r="M77" s="1">
        <f t="shared" ca="1" si="0"/>
        <v>1741.76</v>
      </c>
      <c r="N77" t="s">
        <v>405</v>
      </c>
      <c r="O77">
        <v>122</v>
      </c>
      <c r="P77">
        <v>1900</v>
      </c>
      <c r="Q77" s="1">
        <f ca="1">+IF(N77="non",0,IF(O77&lt;128,0,IF(O77&gt;224,40000,VLOOKUP(O77,'MALUS CO2 '!$C$3:$D$99,2,FALSE))))+IF(P77&gt;1800,(P77-1800)*10,0)+M77</f>
        <v>2741.76</v>
      </c>
    </row>
    <row r="78" spans="1:17" x14ac:dyDescent="0.55000000000000004">
      <c r="A78" s="3" t="s">
        <v>75</v>
      </c>
      <c r="B78" s="3" t="s">
        <v>76</v>
      </c>
      <c r="C78" s="4">
        <v>42</v>
      </c>
      <c r="D78" s="4" t="s">
        <v>142</v>
      </c>
      <c r="E78" s="8">
        <v>44248</v>
      </c>
      <c r="F78" s="10">
        <v>36</v>
      </c>
      <c r="G78" s="4" t="s">
        <v>141</v>
      </c>
      <c r="H78" s="1">
        <f ca="1">IF(OR(D78="vp",D78="ctte",D78="TM",D78="QM"),IF(OR(G78="GO",G78="ES"),IF((TODAY()-E78)&gt;(365*10),(C78/2)*F78,C78*F78),0),IF(OR(D78="MTL",D78="MTT1",D78="MTT2",D78="CAM",D78="TCP",D78="TRR",D78="CAMPING CAR&gt;3,5",D78="N1",D78="N2",D78="N3",D78="M2",D78="M3",D78="L3e",D78="L4e"),(C78/2)*F78,0))</f>
        <v>1512</v>
      </c>
      <c r="I78">
        <f>IF(D78="N1",34,IF(D78="N2",127,IF(OR(D78="N3",D78="M2",D78="M3"),285,0)))</f>
        <v>0</v>
      </c>
      <c r="K78">
        <v>11</v>
      </c>
      <c r="L78">
        <f>+IF(D78="CYCL",0,2.76)</f>
        <v>2.76</v>
      </c>
      <c r="M78" s="1">
        <f t="shared" ca="1" si="0"/>
        <v>1525.76</v>
      </c>
      <c r="N78" t="s">
        <v>405</v>
      </c>
      <c r="O78">
        <v>122</v>
      </c>
      <c r="P78">
        <v>1900</v>
      </c>
      <c r="Q78" s="1">
        <f ca="1">+IF(N78="non",0,IF(O78&lt;128,0,IF(O78&gt;224,40000,VLOOKUP(O78,'MALUS CO2 '!$C$3:$D$99,2,FALSE))))+IF(P78&gt;1800,(P78-1800)*10,0)+M78</f>
        <v>2525.7600000000002</v>
      </c>
    </row>
    <row r="79" spans="1:17" x14ac:dyDescent="0.55000000000000004">
      <c r="A79" s="5" t="s">
        <v>77</v>
      </c>
      <c r="B79" s="5" t="s">
        <v>76</v>
      </c>
      <c r="C79" s="6">
        <v>42</v>
      </c>
      <c r="D79" s="4" t="s">
        <v>142</v>
      </c>
      <c r="E79" s="8">
        <v>44248</v>
      </c>
      <c r="F79" s="10">
        <v>36</v>
      </c>
      <c r="G79" s="4" t="s">
        <v>141</v>
      </c>
      <c r="H79" s="1">
        <f ca="1">IF(OR(D79="vp",D79="ctte",D79="TM",D79="QM"),IF(OR(G79="GO",G79="ES"),IF((TODAY()-E79)&gt;(365*10),(C79/2)*F79,C79*F79),0),IF(OR(D79="MTL",D79="MTT1",D79="MTT2",D79="CAM",D79="TCP",D79="TRR",D79="CAMPING CAR&gt;3,5",D79="N1",D79="N2",D79="N3",D79="M2",D79="M3",D79="L3e",D79="L4e"),(C79/2)*F79,0))</f>
        <v>1512</v>
      </c>
      <c r="I79">
        <f>IF(D79="N1",34,IF(D79="N2",127,IF(OR(D79="N3",D79="M2",D79="M3"),285,0)))</f>
        <v>0</v>
      </c>
      <c r="K79">
        <v>11</v>
      </c>
      <c r="L79">
        <f>+IF(D79="CYCL",0,2.76)</f>
        <v>2.76</v>
      </c>
      <c r="M79" s="1">
        <f t="shared" ca="1" si="0"/>
        <v>1525.76</v>
      </c>
      <c r="N79" t="s">
        <v>405</v>
      </c>
      <c r="O79">
        <v>122</v>
      </c>
      <c r="P79">
        <v>1900</v>
      </c>
      <c r="Q79" s="1">
        <f ca="1">+IF(N79="non",0,IF(O79&lt;128,0,IF(O79&gt;224,40000,VLOOKUP(O79,'MALUS CO2 '!$C$3:$D$99,2,FALSE))))+IF(P79&gt;1800,(P79-1800)*10,0)+M79</f>
        <v>2525.7600000000002</v>
      </c>
    </row>
    <row r="80" spans="1:17" x14ac:dyDescent="0.55000000000000004">
      <c r="A80" s="3" t="s">
        <v>78</v>
      </c>
      <c r="B80" s="3" t="s">
        <v>39</v>
      </c>
      <c r="C80" s="4">
        <v>51</v>
      </c>
      <c r="D80" s="4" t="s">
        <v>142</v>
      </c>
      <c r="E80" s="8">
        <v>44248</v>
      </c>
      <c r="F80" s="10">
        <v>36</v>
      </c>
      <c r="G80" s="4" t="s">
        <v>141</v>
      </c>
      <c r="H80" s="1">
        <f ca="1">IF(OR(D80="vp",D80="ctte",D80="TM",D80="QM"),IF(OR(G80="GO",G80="ES"),IF((TODAY()-E80)&gt;(365*10),(C80/2)*F80,C80*F80),0),IF(OR(D80="MTL",D80="MTT1",D80="MTT2",D80="CAM",D80="TCP",D80="TRR",D80="CAMPING CAR&gt;3,5",D80="N1",D80="N2",D80="N3",D80="M2",D80="M3",D80="L3e",D80="L4e"),(C80/2)*F80,0))</f>
        <v>1836</v>
      </c>
      <c r="I80">
        <f>IF(D80="N1",34,IF(D80="N2",127,IF(OR(D80="N3",D80="M2",D80="M3"),285,0)))</f>
        <v>0</v>
      </c>
      <c r="K80">
        <v>11</v>
      </c>
      <c r="L80">
        <f>+IF(D80="CYCL",0,2.76)</f>
        <v>2.76</v>
      </c>
      <c r="M80" s="1">
        <f t="shared" ca="1" si="0"/>
        <v>1849.76</v>
      </c>
      <c r="N80" t="s">
        <v>405</v>
      </c>
      <c r="O80">
        <v>122</v>
      </c>
      <c r="P80">
        <v>1900</v>
      </c>
      <c r="Q80" s="1">
        <f ca="1">+IF(N80="non",0,IF(O80&lt;128,0,IF(O80&gt;224,40000,VLOOKUP(O80,'MALUS CO2 '!$C$3:$D$99,2,FALSE))))+IF(P80&gt;1800,(P80-1800)*10,0)+M80</f>
        <v>2849.76</v>
      </c>
    </row>
    <row r="81" spans="1:17" x14ac:dyDescent="0.55000000000000004">
      <c r="A81" s="5" t="s">
        <v>79</v>
      </c>
      <c r="B81" s="5" t="s">
        <v>76</v>
      </c>
      <c r="C81" s="6">
        <v>42</v>
      </c>
      <c r="D81" s="4" t="s">
        <v>142</v>
      </c>
      <c r="E81" s="8">
        <v>44248</v>
      </c>
      <c r="F81" s="10">
        <v>36</v>
      </c>
      <c r="G81" s="4" t="s">
        <v>141</v>
      </c>
      <c r="H81" s="1">
        <f ca="1">IF(OR(D81="vp",D81="ctte",D81="TM",D81="QM"),IF(OR(G81="GO",G81="ES"),IF((TODAY()-E81)&gt;(365*10),(C81/2)*F81,C81*F81),0),IF(OR(D81="MTL",D81="MTT1",D81="MTT2",D81="CAM",D81="TCP",D81="TRR",D81="CAMPING CAR&gt;3,5",D81="N1",D81="N2",D81="N3",D81="M2",D81="M3",D81="L3e",D81="L4e"),(C81/2)*F81,0))</f>
        <v>1512</v>
      </c>
      <c r="I81">
        <f>IF(D81="N1",34,IF(D81="N2",127,IF(OR(D81="N3",D81="M2",D81="M3"),285,0)))</f>
        <v>0</v>
      </c>
      <c r="K81">
        <v>11</v>
      </c>
      <c r="L81">
        <f>+IF(D81="CYCL",0,2.76)</f>
        <v>2.76</v>
      </c>
      <c r="M81" s="1">
        <f t="shared" ca="1" si="0"/>
        <v>1525.76</v>
      </c>
      <c r="N81" t="s">
        <v>405</v>
      </c>
      <c r="O81">
        <v>122</v>
      </c>
      <c r="P81">
        <v>1900</v>
      </c>
      <c r="Q81" s="1">
        <f ca="1">+IF(N81="non",0,IF(O81&lt;128,0,IF(O81&gt;224,40000,VLOOKUP(O81,'MALUS CO2 '!$C$3:$D$99,2,FALSE))))+IF(P81&gt;1800,(P81-1800)*10,0)+M81</f>
        <v>2525.7600000000002</v>
      </c>
    </row>
    <row r="82" spans="1:17" x14ac:dyDescent="0.55000000000000004">
      <c r="A82" s="3" t="s">
        <v>80</v>
      </c>
      <c r="B82" s="3" t="s">
        <v>37</v>
      </c>
      <c r="C82" s="4">
        <v>51</v>
      </c>
      <c r="D82" s="4" t="s">
        <v>142</v>
      </c>
      <c r="E82" s="8">
        <v>44248</v>
      </c>
      <c r="F82" s="10">
        <v>36</v>
      </c>
      <c r="G82" s="4" t="s">
        <v>141</v>
      </c>
      <c r="H82" s="1">
        <f ca="1">IF(OR(D82="vp",D82="ctte",D82="TM",D82="QM"),IF(OR(G82="GO",G82="ES"),IF((TODAY()-E82)&gt;(365*10),(C82/2)*F82,C82*F82),0),IF(OR(D82="MTL",D82="MTT1",D82="MTT2",D82="CAM",D82="TCP",D82="TRR",D82="CAMPING CAR&gt;3,5",D82="N1",D82="N2",D82="N3",D82="M2",D82="M3",D82="L3e",D82="L4e"),(C82/2)*F82,0))</f>
        <v>1836</v>
      </c>
      <c r="I82">
        <f>IF(D82="N1",34,IF(D82="N2",127,IF(OR(D82="N3",D82="M2",D82="M3"),285,0)))</f>
        <v>0</v>
      </c>
      <c r="K82">
        <v>11</v>
      </c>
      <c r="L82">
        <f>+IF(D82="CYCL",0,2.76)</f>
        <v>2.76</v>
      </c>
      <c r="M82" s="1">
        <f t="shared" ca="1" si="0"/>
        <v>1849.76</v>
      </c>
      <c r="N82" t="s">
        <v>405</v>
      </c>
      <c r="O82">
        <v>122</v>
      </c>
      <c r="P82">
        <v>1900</v>
      </c>
      <c r="Q82" s="1">
        <f ca="1">+IF(N82="non",0,IF(O82&lt;128,0,IF(O82&gt;224,40000,VLOOKUP(O82,'MALUS CO2 '!$C$3:$D$99,2,FALSE))))+IF(P82&gt;1800,(P82-1800)*10,0)+M82</f>
        <v>2849.76</v>
      </c>
    </row>
    <row r="83" spans="1:17" x14ac:dyDescent="0.55000000000000004">
      <c r="A83" s="5" t="s">
        <v>81</v>
      </c>
      <c r="B83" s="5" t="s">
        <v>82</v>
      </c>
      <c r="C83" s="6">
        <v>35.4</v>
      </c>
      <c r="D83" s="4" t="s">
        <v>142</v>
      </c>
      <c r="E83" s="8">
        <v>44248</v>
      </c>
      <c r="F83" s="10">
        <v>36</v>
      </c>
      <c r="G83" s="4" t="s">
        <v>141</v>
      </c>
      <c r="H83" s="1">
        <f ca="1">IF(OR(D83="vp",D83="ctte",D83="TM",D83="QM"),IF(OR(G83="GO",G83="ES"),IF((TODAY()-E83)&gt;(365*10),(C83/2)*F83,C83*F83),0),IF(OR(D83="MTL",D83="MTT1",D83="MTT2",D83="CAM",D83="TCP",D83="TRR",D83="CAMPING CAR&gt;3,5",D83="N1",D83="N2",D83="N3",D83="M2",D83="M3",D83="L3e",D83="L4e"),(C83/2)*F83,0))</f>
        <v>1274.3999999999999</v>
      </c>
      <c r="I83">
        <f>IF(D83="N1",34,IF(D83="N2",127,IF(OR(D83="N3",D83="M2",D83="M3"),285,0)))</f>
        <v>0</v>
      </c>
      <c r="K83">
        <v>11</v>
      </c>
      <c r="L83">
        <f>+IF(D83="CYCL",0,2.76)</f>
        <v>2.76</v>
      </c>
      <c r="M83" s="1">
        <f t="shared" ca="1" si="0"/>
        <v>1288.1599999999999</v>
      </c>
      <c r="N83" t="s">
        <v>405</v>
      </c>
      <c r="O83">
        <v>122</v>
      </c>
      <c r="P83">
        <v>1900</v>
      </c>
      <c r="Q83" s="1">
        <f ca="1">+IF(N83="non",0,IF(O83&lt;128,0,IF(O83&gt;224,40000,VLOOKUP(O83,'MALUS CO2 '!$C$3:$D$99,2,FALSE))))+IF(P83&gt;1800,(P83-1800)*10,0)+M83</f>
        <v>2288.16</v>
      </c>
    </row>
    <row r="84" spans="1:17" x14ac:dyDescent="0.55000000000000004">
      <c r="A84" s="3" t="s">
        <v>83</v>
      </c>
      <c r="B84" s="3" t="s">
        <v>6</v>
      </c>
      <c r="C84" s="4">
        <v>33</v>
      </c>
      <c r="D84" s="4" t="s">
        <v>142</v>
      </c>
      <c r="E84" s="8">
        <v>44248</v>
      </c>
      <c r="F84" s="10">
        <v>36</v>
      </c>
      <c r="G84" s="4" t="s">
        <v>141</v>
      </c>
      <c r="H84" s="1">
        <f ca="1">IF(OR(D84="vp",D84="ctte",D84="TM",D84="QM"),IF(OR(G84="GO",G84="ES"),IF((TODAY()-E84)&gt;(365*10),(C84/2)*F84,C84*F84),0),IF(OR(D84="MTL",D84="MTT1",D84="MTT2",D84="CAM",D84="TCP",D84="TRR",D84="CAMPING CAR&gt;3,5",D84="N1",D84="N2",D84="N3",D84="M2",D84="M3",D84="L3e",D84="L4e"),(C84/2)*F84,0))</f>
        <v>1188</v>
      </c>
      <c r="I84">
        <f>IF(D84="N1",34,IF(D84="N2",127,IF(OR(D84="N3",D84="M2",D84="M3"),285,0)))</f>
        <v>0</v>
      </c>
      <c r="K84">
        <v>11</v>
      </c>
      <c r="L84">
        <f>+IF(D84="CYCL",0,2.76)</f>
        <v>2.76</v>
      </c>
      <c r="M84" s="1">
        <f t="shared" ca="1" si="0"/>
        <v>1201.76</v>
      </c>
      <c r="N84" t="s">
        <v>405</v>
      </c>
      <c r="O84">
        <v>122</v>
      </c>
      <c r="P84">
        <v>1900</v>
      </c>
      <c r="Q84" s="1">
        <f ca="1">+IF(N84="non",0,IF(O84&lt;128,0,IF(O84&gt;224,40000,VLOOKUP(O84,'MALUS CO2 '!$C$3:$D$99,2,FALSE))))+IF(P84&gt;1800,(P84-1800)*10,0)+M84</f>
        <v>2201.7600000000002</v>
      </c>
    </row>
    <row r="85" spans="1:17" x14ac:dyDescent="0.55000000000000004">
      <c r="A85" s="5" t="s">
        <v>84</v>
      </c>
      <c r="B85" s="5" t="s">
        <v>24</v>
      </c>
      <c r="C85" s="6">
        <v>35</v>
      </c>
      <c r="D85" s="4" t="s">
        <v>142</v>
      </c>
      <c r="E85" s="8">
        <v>44248</v>
      </c>
      <c r="F85" s="10">
        <v>36</v>
      </c>
      <c r="G85" s="4" t="s">
        <v>141</v>
      </c>
      <c r="H85" s="1">
        <f ca="1">IF(OR(D85="vp",D85="ctte",D85="TM",D85="QM"),IF(OR(G85="GO",G85="ES"),IF((TODAY()-E85)&gt;(365*10),(C85/2)*F85,C85*F85),0),IF(OR(D85="MTL",D85="MTT1",D85="MTT2",D85="CAM",D85="TCP",D85="TRR",D85="CAMPING CAR&gt;3,5",D85="N1",D85="N2",D85="N3",D85="M2",D85="M3",D85="L3e",D85="L4e"),(C85/2)*F85,0))</f>
        <v>1260</v>
      </c>
      <c r="I85">
        <f>IF(D85="N1",34,IF(D85="N2",127,IF(OR(D85="N3",D85="M2",D85="M3"),285,0)))</f>
        <v>0</v>
      </c>
      <c r="K85">
        <v>11</v>
      </c>
      <c r="L85">
        <f>+IF(D85="CYCL",0,2.76)</f>
        <v>2.76</v>
      </c>
      <c r="M85" s="1">
        <f t="shared" ca="1" si="0"/>
        <v>1273.76</v>
      </c>
      <c r="N85" t="s">
        <v>405</v>
      </c>
      <c r="O85">
        <v>122</v>
      </c>
      <c r="P85">
        <v>1900</v>
      </c>
      <c r="Q85" s="1">
        <f ca="1">+IF(N85="non",0,IF(O85&lt;128,0,IF(O85&gt;224,40000,VLOOKUP(O85,'MALUS CO2 '!$C$3:$D$99,2,FALSE))))+IF(P85&gt;1800,(P85-1800)*10,0)+M85</f>
        <v>2273.7600000000002</v>
      </c>
    </row>
    <row r="86" spans="1:17" x14ac:dyDescent="0.55000000000000004">
      <c r="A86" s="3" t="s">
        <v>85</v>
      </c>
      <c r="B86" s="3" t="s">
        <v>82</v>
      </c>
      <c r="C86" s="4">
        <v>35.4</v>
      </c>
      <c r="D86" s="4" t="s">
        <v>142</v>
      </c>
      <c r="E86" s="8">
        <v>44248</v>
      </c>
      <c r="F86" s="10">
        <v>36</v>
      </c>
      <c r="G86" s="4" t="s">
        <v>141</v>
      </c>
      <c r="H86" s="1">
        <f ca="1">IF(OR(D86="vp",D86="ctte",D86="TM",D86="QM"),IF(OR(G86="GO",G86="ES"),IF((TODAY()-E86)&gt;(365*10),(C86/2)*F86,C86*F86),0),IF(OR(D86="MTL",D86="MTT1",D86="MTT2",D86="CAM",D86="TCP",D86="TRR",D86="CAMPING CAR&gt;3,5",D86="N1",D86="N2",D86="N3",D86="M2",D86="M3",D86="L3e",D86="L4e"),(C86/2)*F86,0))</f>
        <v>1274.3999999999999</v>
      </c>
      <c r="I86">
        <f>IF(D86="N1",34,IF(D86="N2",127,IF(OR(D86="N3",D86="M2",D86="M3"),285,0)))</f>
        <v>0</v>
      </c>
      <c r="K86">
        <v>11</v>
      </c>
      <c r="L86">
        <f>+IF(D86="CYCL",0,2.76)</f>
        <v>2.76</v>
      </c>
      <c r="M86" s="1">
        <f t="shared" ca="1" si="0"/>
        <v>1288.1599999999999</v>
      </c>
      <c r="N86" t="s">
        <v>405</v>
      </c>
      <c r="O86">
        <v>122</v>
      </c>
      <c r="P86">
        <v>1900</v>
      </c>
      <c r="Q86" s="1">
        <f ca="1">+IF(N86="non",0,IF(O86&lt;128,0,IF(O86&gt;224,40000,VLOOKUP(O86,'MALUS CO2 '!$C$3:$D$99,2,FALSE))))+IF(P86&gt;1800,(P86-1800)*10,0)+M86</f>
        <v>2288.16</v>
      </c>
    </row>
    <row r="87" spans="1:17" x14ac:dyDescent="0.55000000000000004">
      <c r="A87" s="5" t="s">
        <v>86</v>
      </c>
      <c r="B87" s="5" t="s">
        <v>8</v>
      </c>
      <c r="C87" s="6">
        <v>43</v>
      </c>
      <c r="D87" s="4" t="s">
        <v>142</v>
      </c>
      <c r="E87" s="8">
        <v>44248</v>
      </c>
      <c r="F87" s="10">
        <v>36</v>
      </c>
      <c r="G87" s="4" t="s">
        <v>141</v>
      </c>
      <c r="H87" s="1">
        <f ca="1">IF(OR(D87="vp",D87="ctte",D87="TM",D87="QM"),IF(OR(G87="GO",G87="ES"),IF((TODAY()-E87)&gt;(365*10),(C87/2)*F87,C87*F87),0),IF(OR(D87="MTL",D87="MTT1",D87="MTT2",D87="CAM",D87="TCP",D87="TRR",D87="CAMPING CAR&gt;3,5",D87="N1",D87="N2",D87="N3",D87="M2",D87="M3",D87="L3e",D87="L4e"),(C87/2)*F87,0))</f>
        <v>1548</v>
      </c>
      <c r="I87">
        <f>IF(D87="N1",34,IF(D87="N2",127,IF(OR(D87="N3",D87="M2",D87="M3"),285,0)))</f>
        <v>0</v>
      </c>
      <c r="K87">
        <v>11</v>
      </c>
      <c r="L87">
        <f>+IF(D87="CYCL",0,2.76)</f>
        <v>2.76</v>
      </c>
      <c r="M87" s="1">
        <f t="shared" ca="1" si="0"/>
        <v>1561.76</v>
      </c>
      <c r="N87" t="s">
        <v>405</v>
      </c>
      <c r="O87">
        <v>122</v>
      </c>
      <c r="P87">
        <v>1900</v>
      </c>
      <c r="Q87" s="1">
        <f ca="1">+IF(N87="non",0,IF(O87&lt;128,0,IF(O87&gt;224,40000,VLOOKUP(O87,'MALUS CO2 '!$C$3:$D$99,2,FALSE))))+IF(P87&gt;1800,(P87-1800)*10,0)+M87</f>
        <v>2561.7600000000002</v>
      </c>
    </row>
    <row r="88" spans="1:17" x14ac:dyDescent="0.55000000000000004">
      <c r="A88" s="3" t="s">
        <v>87</v>
      </c>
      <c r="B88" s="3" t="s">
        <v>42</v>
      </c>
      <c r="C88" s="4">
        <v>41</v>
      </c>
      <c r="D88" s="4" t="s">
        <v>142</v>
      </c>
      <c r="E88" s="8">
        <v>44248</v>
      </c>
      <c r="F88" s="10">
        <v>36</v>
      </c>
      <c r="G88" s="4" t="s">
        <v>141</v>
      </c>
      <c r="H88" s="1">
        <f ca="1">IF(OR(D88="vp",D88="ctte",D88="TM",D88="QM"),IF(OR(G88="GO",G88="ES"),IF((TODAY()-E88)&gt;(365*10),(C88/2)*F88,C88*F88),0),IF(OR(D88="MTL",D88="MTT1",D88="MTT2",D88="CAM",D88="TCP",D88="TRR",D88="CAMPING CAR&gt;3,5",D88="N1",D88="N2",D88="N3",D88="M2",D88="M3",D88="L3e",D88="L4e"),(C88/2)*F88,0))</f>
        <v>1476</v>
      </c>
      <c r="I88">
        <f>IF(D88="N1",34,IF(D88="N2",127,IF(OR(D88="N3",D88="M2",D88="M3"),285,0)))</f>
        <v>0</v>
      </c>
      <c r="K88">
        <v>11</v>
      </c>
      <c r="L88">
        <f>+IF(D88="CYCL",0,2.76)</f>
        <v>2.76</v>
      </c>
      <c r="M88" s="1">
        <f t="shared" ca="1" si="0"/>
        <v>1489.76</v>
      </c>
      <c r="N88" t="s">
        <v>405</v>
      </c>
      <c r="O88">
        <v>122</v>
      </c>
      <c r="P88">
        <v>1900</v>
      </c>
      <c r="Q88" s="1">
        <f ca="1">+IF(N88="non",0,IF(O88&lt;128,0,IF(O88&gt;224,40000,VLOOKUP(O88,'MALUS CO2 '!$C$3:$D$99,2,FALSE))))+IF(P88&gt;1800,(P88-1800)*10,0)+M88</f>
        <v>2489.7600000000002</v>
      </c>
    </row>
    <row r="89" spans="1:17" x14ac:dyDescent="0.55000000000000004">
      <c r="A89" s="5" t="s">
        <v>88</v>
      </c>
      <c r="B89" s="5" t="s">
        <v>17</v>
      </c>
      <c r="C89" s="6">
        <v>44</v>
      </c>
      <c r="D89" s="4" t="s">
        <v>142</v>
      </c>
      <c r="E89" s="8">
        <v>44248</v>
      </c>
      <c r="F89" s="10">
        <v>36</v>
      </c>
      <c r="G89" s="4" t="s">
        <v>141</v>
      </c>
      <c r="H89" s="1">
        <f ca="1">IF(OR(D89="vp",D89="ctte",D89="TM",D89="QM"),IF(OR(G89="GO",G89="ES"),IF((TODAY()-E89)&gt;(365*10),(C89/2)*F89,C89*F89),0),IF(OR(D89="MTL",D89="MTT1",D89="MTT2",D89="CAM",D89="TCP",D89="TRR",D89="CAMPING CAR&gt;3,5",D89="N1",D89="N2",D89="N3",D89="M2",D89="M3",D89="L3e",D89="L4e"),(C89/2)*F89,0))</f>
        <v>1584</v>
      </c>
      <c r="I89">
        <f>IF(D89="N1",34,IF(D89="N2",127,IF(OR(D89="N3",D89="M2",D89="M3"),285,0)))</f>
        <v>0</v>
      </c>
      <c r="K89">
        <v>11</v>
      </c>
      <c r="L89">
        <f>+IF(D89="CYCL",0,2.76)</f>
        <v>2.76</v>
      </c>
      <c r="M89" s="1">
        <f t="shared" ref="M89:M124" ca="1" si="1">SUM(H89:L89)</f>
        <v>1597.76</v>
      </c>
      <c r="N89" t="s">
        <v>405</v>
      </c>
      <c r="O89">
        <v>122</v>
      </c>
      <c r="P89">
        <v>1900</v>
      </c>
      <c r="Q89" s="1">
        <f ca="1">+IF(N89="non",0,IF(O89&lt;128,0,IF(O89&gt;224,40000,VLOOKUP(O89,'MALUS CO2 '!$C$3:$D$99,2,FALSE))))+IF(P89&gt;1800,(P89-1800)*10,0)+M89</f>
        <v>2597.7600000000002</v>
      </c>
    </row>
    <row r="90" spans="1:17" x14ac:dyDescent="0.55000000000000004">
      <c r="A90" s="3" t="s">
        <v>89</v>
      </c>
      <c r="B90" s="3" t="s">
        <v>20</v>
      </c>
      <c r="C90" s="4">
        <v>44</v>
      </c>
      <c r="D90" s="4" t="s">
        <v>142</v>
      </c>
      <c r="E90" s="8">
        <v>44248</v>
      </c>
      <c r="F90" s="10">
        <v>36</v>
      </c>
      <c r="G90" s="4" t="s">
        <v>141</v>
      </c>
      <c r="H90" s="1">
        <f ca="1">IF(OR(D90="vp",D90="ctte",D90="TM",D90="QM"),IF(OR(G90="GO",G90="ES"),IF((TODAY()-E90)&gt;(365*10),(C90/2)*F90,C90*F90),0),IF(OR(D90="MTL",D90="MTT1",D90="MTT2",D90="CAM",D90="TCP",D90="TRR",D90="CAMPING CAR&gt;3,5",D90="N1",D90="N2",D90="N3",D90="M2",D90="M3",D90="L3e",D90="L4e"),(C90/2)*F90,0))</f>
        <v>1584</v>
      </c>
      <c r="I90">
        <f>IF(D90="N1",34,IF(D90="N2",127,IF(OR(D90="N3",D90="M2",D90="M3"),285,0)))</f>
        <v>0</v>
      </c>
      <c r="K90">
        <v>11</v>
      </c>
      <c r="L90">
        <f>+IF(D90="CYCL",0,2.76)</f>
        <v>2.76</v>
      </c>
      <c r="M90" s="1">
        <f t="shared" ca="1" si="1"/>
        <v>1597.76</v>
      </c>
      <c r="N90" t="s">
        <v>405</v>
      </c>
      <c r="O90">
        <v>122</v>
      </c>
      <c r="P90">
        <v>1900</v>
      </c>
      <c r="Q90" s="1">
        <f ca="1">+IF(N90="non",0,IF(O90&lt;128,0,IF(O90&gt;224,40000,VLOOKUP(O90,'MALUS CO2 '!$C$3:$D$99,2,FALSE))))+IF(P90&gt;1800,(P90-1800)*10,0)+M90</f>
        <v>2597.7600000000002</v>
      </c>
    </row>
    <row r="91" spans="1:17" x14ac:dyDescent="0.55000000000000004">
      <c r="A91" s="5" t="s">
        <v>90</v>
      </c>
      <c r="B91" s="5" t="s">
        <v>91</v>
      </c>
      <c r="C91" s="6">
        <v>42</v>
      </c>
      <c r="D91" s="4" t="s">
        <v>142</v>
      </c>
      <c r="E91" s="8">
        <v>44248</v>
      </c>
      <c r="F91" s="10">
        <v>36</v>
      </c>
      <c r="G91" s="4" t="s">
        <v>141</v>
      </c>
      <c r="H91" s="1">
        <f ca="1">IF(OR(D91="vp",D91="ctte",D91="TM",D91="QM"),IF(OR(G91="GO",G91="ES"),IF((TODAY()-E91)&gt;(365*10),(C91/2)*F91,C91*F91),0),IF(OR(D91="MTL",D91="MTT1",D91="MTT2",D91="CAM",D91="TCP",D91="TRR",D91="CAMPING CAR&gt;3,5",D91="N1",D91="N2",D91="N3",D91="M2",D91="M3",D91="L3e",D91="L4e"),(C91/2)*F91,0))</f>
        <v>1512</v>
      </c>
      <c r="I91">
        <f>IF(D91="N1",34,IF(D91="N2",127,IF(OR(D91="N3",D91="M2",D91="M3"),285,0)))</f>
        <v>0</v>
      </c>
      <c r="K91">
        <v>11</v>
      </c>
      <c r="L91">
        <f>+IF(D91="CYCL",0,2.76)</f>
        <v>2.76</v>
      </c>
      <c r="M91" s="1">
        <f t="shared" ca="1" si="1"/>
        <v>1525.76</v>
      </c>
      <c r="N91" t="s">
        <v>405</v>
      </c>
      <c r="O91">
        <v>122</v>
      </c>
      <c r="P91">
        <v>1900</v>
      </c>
      <c r="Q91" s="1">
        <f ca="1">+IF(N91="non",0,IF(O91&lt;128,0,IF(O91&gt;224,40000,VLOOKUP(O91,'MALUS CO2 '!$C$3:$D$99,2,FALSE))))+IF(P91&gt;1800,(P91-1800)*10,0)+M91</f>
        <v>2525.7600000000002</v>
      </c>
    </row>
    <row r="92" spans="1:17" x14ac:dyDescent="0.55000000000000004">
      <c r="A92" s="3" t="s">
        <v>92</v>
      </c>
      <c r="B92" s="3" t="s">
        <v>91</v>
      </c>
      <c r="C92" s="4">
        <v>42</v>
      </c>
      <c r="D92" s="4" t="s">
        <v>142</v>
      </c>
      <c r="E92" s="8">
        <v>44248</v>
      </c>
      <c r="F92" s="10">
        <v>36</v>
      </c>
      <c r="G92" s="4" t="s">
        <v>141</v>
      </c>
      <c r="H92" s="1">
        <f ca="1">IF(OR(D92="vp",D92="ctte",D92="TM",D92="QM"),IF(OR(G92="GO",G92="ES"),IF((TODAY()-E92)&gt;(365*10),(C92/2)*F92,C92*F92),0),IF(OR(D92="MTL",D92="MTT1",D92="MTT2",D92="CAM",D92="TCP",D92="TRR",D92="CAMPING CAR&gt;3,5",D92="N1",D92="N2",D92="N3",D92="M2",D92="M3",D92="L3e",D92="L4e"),(C92/2)*F92,0))</f>
        <v>1512</v>
      </c>
      <c r="I92">
        <f>IF(D92="N1",34,IF(D92="N2",127,IF(OR(D92="N3",D92="M2",D92="M3"),285,0)))</f>
        <v>0</v>
      </c>
      <c r="K92">
        <v>11</v>
      </c>
      <c r="L92">
        <f>+IF(D92="CYCL",0,2.76)</f>
        <v>2.76</v>
      </c>
      <c r="M92" s="1">
        <f t="shared" ca="1" si="1"/>
        <v>1525.76</v>
      </c>
      <c r="N92" t="s">
        <v>405</v>
      </c>
      <c r="O92">
        <v>122</v>
      </c>
      <c r="P92">
        <v>1900</v>
      </c>
      <c r="Q92" s="1">
        <f ca="1">+IF(N92="non",0,IF(O92&lt;128,0,IF(O92&gt;224,40000,VLOOKUP(O92,'MALUS CO2 '!$C$3:$D$99,2,FALSE))))+IF(P92&gt;1800,(P92-1800)*10,0)+M92</f>
        <v>2525.7600000000002</v>
      </c>
    </row>
    <row r="93" spans="1:17" x14ac:dyDescent="0.55000000000000004">
      <c r="A93" s="5" t="s">
        <v>93</v>
      </c>
      <c r="B93" s="5" t="s">
        <v>4</v>
      </c>
      <c r="C93" s="6">
        <v>43</v>
      </c>
      <c r="D93" s="4" t="s">
        <v>142</v>
      </c>
      <c r="E93" s="8">
        <v>44248</v>
      </c>
      <c r="F93" s="10">
        <v>36</v>
      </c>
      <c r="G93" s="4" t="s">
        <v>141</v>
      </c>
      <c r="H93" s="1">
        <f ca="1">IF(OR(D93="vp",D93="ctte",D93="TM",D93="QM"),IF(OR(G93="GO",G93="ES"),IF((TODAY()-E93)&gt;(365*10),(C93/2)*F93,C93*F93),0),IF(OR(D93="MTL",D93="MTT1",D93="MTT2",D93="CAM",D93="TCP",D93="TRR",D93="CAMPING CAR&gt;3,5",D93="N1",D93="N2",D93="N3",D93="M2",D93="M3",D93="L3e",D93="L4e"),(C93/2)*F93,0))</f>
        <v>1548</v>
      </c>
      <c r="I93">
        <f>IF(D93="N1",34,IF(D93="N2",127,IF(OR(D93="N3",D93="M2",D93="M3"),285,0)))</f>
        <v>0</v>
      </c>
      <c r="K93">
        <v>11</v>
      </c>
      <c r="L93">
        <f>+IF(D93="CYCL",0,2.76)</f>
        <v>2.76</v>
      </c>
      <c r="M93" s="1">
        <f t="shared" ca="1" si="1"/>
        <v>1561.76</v>
      </c>
      <c r="N93" t="s">
        <v>405</v>
      </c>
      <c r="O93">
        <v>122</v>
      </c>
      <c r="P93">
        <v>1900</v>
      </c>
      <c r="Q93" s="1">
        <f ca="1">+IF(N93="non",0,IF(O93&lt;128,0,IF(O93&gt;224,40000,VLOOKUP(O93,'MALUS CO2 '!$C$3:$D$99,2,FALSE))))+IF(P93&gt;1800,(P93-1800)*10,0)+M93</f>
        <v>2561.7600000000002</v>
      </c>
    </row>
    <row r="94" spans="1:17" x14ac:dyDescent="0.55000000000000004">
      <c r="A94" s="3" t="s">
        <v>94</v>
      </c>
      <c r="B94" s="3" t="s">
        <v>44</v>
      </c>
      <c r="C94" s="4">
        <v>51</v>
      </c>
      <c r="D94" s="4" t="s">
        <v>142</v>
      </c>
      <c r="E94" s="8">
        <v>44248</v>
      </c>
      <c r="F94" s="10">
        <v>36</v>
      </c>
      <c r="G94" s="4" t="s">
        <v>141</v>
      </c>
      <c r="H94" s="1">
        <f ca="1">IF(OR(D94="vp",D94="ctte",D94="TM",D94="QM"),IF(OR(G94="GO",G94="ES"),IF((TODAY()-E94)&gt;(365*10),(C94/2)*F94,C94*F94),0),IF(OR(D94="MTL",D94="MTT1",D94="MTT2",D94="CAM",D94="TCP",D94="TRR",D94="CAMPING CAR&gt;3,5",D94="N1",D94="N2",D94="N3",D94="M2",D94="M3",D94="L3e",D94="L4e"),(C94/2)*F94,0))</f>
        <v>1836</v>
      </c>
      <c r="I94">
        <f>IF(D94="N1",34,IF(D94="N2",127,IF(OR(D94="N3",D94="M2",D94="M3"),285,0)))</f>
        <v>0</v>
      </c>
      <c r="K94">
        <v>11</v>
      </c>
      <c r="L94">
        <f>+IF(D94="CYCL",0,2.76)</f>
        <v>2.76</v>
      </c>
      <c r="M94" s="1">
        <f t="shared" ca="1" si="1"/>
        <v>1849.76</v>
      </c>
      <c r="N94" t="s">
        <v>405</v>
      </c>
      <c r="O94">
        <v>122</v>
      </c>
      <c r="P94">
        <v>1900</v>
      </c>
      <c r="Q94" s="1">
        <f ca="1">+IF(N94="non",0,IF(O94&lt;128,0,IF(O94&gt;224,40000,VLOOKUP(O94,'MALUS CO2 '!$C$3:$D$99,2,FALSE))))+IF(P94&gt;1800,(P94-1800)*10,0)+M94</f>
        <v>2849.76</v>
      </c>
    </row>
    <row r="95" spans="1:17" x14ac:dyDescent="0.55000000000000004">
      <c r="A95" s="5" t="s">
        <v>95</v>
      </c>
      <c r="B95" s="5" t="s">
        <v>37</v>
      </c>
      <c r="C95" s="6">
        <v>51</v>
      </c>
      <c r="D95" s="4" t="s">
        <v>142</v>
      </c>
      <c r="E95" s="8">
        <v>44248</v>
      </c>
      <c r="F95" s="10">
        <v>36</v>
      </c>
      <c r="G95" s="4" t="s">
        <v>141</v>
      </c>
      <c r="H95" s="1">
        <f ca="1">IF(OR(D95="vp",D95="ctte",D95="TM",D95="QM"),IF(OR(G95="GO",G95="ES"),IF((TODAY()-E95)&gt;(365*10),(C95/2)*F95,C95*F95),0),IF(OR(D95="MTL",D95="MTT1",D95="MTT2",D95="CAM",D95="TCP",D95="TRR",D95="CAMPING CAR&gt;3,5",D95="N1",D95="N2",D95="N3",D95="M2",D95="M3",D95="L3e",D95="L4e"),(C95/2)*F95,0))</f>
        <v>1836</v>
      </c>
      <c r="I95">
        <f>IF(D95="N1",34,IF(D95="N2",127,IF(OR(D95="N3",D95="M2",D95="M3"),285,0)))</f>
        <v>0</v>
      </c>
      <c r="K95">
        <v>11</v>
      </c>
      <c r="L95">
        <f>+IF(D95="CYCL",0,2.76)</f>
        <v>2.76</v>
      </c>
      <c r="M95" s="1">
        <f t="shared" ca="1" si="1"/>
        <v>1849.76</v>
      </c>
      <c r="N95" t="s">
        <v>405</v>
      </c>
      <c r="O95">
        <v>122</v>
      </c>
      <c r="P95">
        <v>1900</v>
      </c>
      <c r="Q95" s="1">
        <f ca="1">+IF(N95="non",0,IF(O95&lt;128,0,IF(O95&gt;224,40000,VLOOKUP(O95,'MALUS CO2 '!$C$3:$D$99,2,FALSE))))+IF(P95&gt;1800,(P95-1800)*10,0)+M95</f>
        <v>2849.76</v>
      </c>
    </row>
    <row r="96" spans="1:17" x14ac:dyDescent="0.55000000000000004">
      <c r="A96" s="3" t="s">
        <v>96</v>
      </c>
      <c r="B96" s="3" t="s">
        <v>65</v>
      </c>
      <c r="C96" s="4">
        <v>48</v>
      </c>
      <c r="D96" s="4" t="s">
        <v>142</v>
      </c>
      <c r="E96" s="8">
        <v>44248</v>
      </c>
      <c r="F96" s="10">
        <v>36</v>
      </c>
      <c r="G96" s="4" t="s">
        <v>141</v>
      </c>
      <c r="H96" s="1">
        <f ca="1">IF(OR(D96="vp",D96="ctte",D96="TM",D96="QM"),IF(OR(G96="GO",G96="ES"),IF((TODAY()-E96)&gt;(365*10),(C96/2)*F96,C96*F96),0),IF(OR(D96="MTL",D96="MTT1",D96="MTT2",D96="CAM",D96="TCP",D96="TRR",D96="CAMPING CAR&gt;3,5",D96="N1",D96="N2",D96="N3",D96="M2",D96="M3",D96="L3e",D96="L4e"),(C96/2)*F96,0))</f>
        <v>1728</v>
      </c>
      <c r="I96">
        <f>IF(D96="N1",34,IF(D96="N2",127,IF(OR(D96="N3",D96="M2",D96="M3"),285,0)))</f>
        <v>0</v>
      </c>
      <c r="K96">
        <v>11</v>
      </c>
      <c r="L96">
        <f>+IF(D96="CYCL",0,2.76)</f>
        <v>2.76</v>
      </c>
      <c r="M96" s="1">
        <f t="shared" ca="1" si="1"/>
        <v>1741.76</v>
      </c>
      <c r="N96" t="s">
        <v>405</v>
      </c>
      <c r="O96">
        <v>122</v>
      </c>
      <c r="P96">
        <v>1900</v>
      </c>
      <c r="Q96" s="1">
        <f ca="1">+IF(N96="non",0,IF(O96&lt;128,0,IF(O96&gt;224,40000,VLOOKUP(O96,'MALUS CO2 '!$C$3:$D$99,2,FALSE))))+IF(P96&gt;1800,(P96-1800)*10,0)+M96</f>
        <v>2741.76</v>
      </c>
    </row>
    <row r="97" spans="1:17" x14ac:dyDescent="0.55000000000000004">
      <c r="A97" s="5" t="s">
        <v>97</v>
      </c>
      <c r="B97" s="5" t="s">
        <v>4</v>
      </c>
      <c r="C97" s="6">
        <v>43</v>
      </c>
      <c r="D97" s="4" t="s">
        <v>142</v>
      </c>
      <c r="E97" s="8">
        <v>44248</v>
      </c>
      <c r="F97" s="10">
        <v>36</v>
      </c>
      <c r="G97" s="4" t="s">
        <v>141</v>
      </c>
      <c r="H97" s="1">
        <f ca="1">IF(OR(D97="vp",D97="ctte",D97="TM",D97="QM"),IF(OR(G97="GO",G97="ES"),IF((TODAY()-E97)&gt;(365*10),(C97/2)*F97,C97*F97),0),IF(OR(D97="MTL",D97="MTT1",D97="MTT2",D97="CAM",D97="TCP",D97="TRR",D97="CAMPING CAR&gt;3,5",D97="N1",D97="N2",D97="N3",D97="M2",D97="M3",D97="L3e",D97="L4e"),(C97/2)*F97,0))</f>
        <v>1548</v>
      </c>
      <c r="I97">
        <f>IF(D97="N1",34,IF(D97="N2",127,IF(OR(D97="N3",D97="M2",D97="M3"),285,0)))</f>
        <v>0</v>
      </c>
      <c r="K97">
        <v>11</v>
      </c>
      <c r="L97">
        <f>+IF(D97="CYCL",0,2.76)</f>
        <v>2.76</v>
      </c>
      <c r="M97" s="1">
        <f t="shared" ca="1" si="1"/>
        <v>1561.76</v>
      </c>
      <c r="N97" t="s">
        <v>405</v>
      </c>
      <c r="O97">
        <v>122</v>
      </c>
      <c r="P97">
        <v>1900</v>
      </c>
      <c r="Q97" s="1">
        <f ca="1">+IF(N97="non",0,IF(O97&lt;128,0,IF(O97&gt;224,40000,VLOOKUP(O97,'MALUS CO2 '!$C$3:$D$99,2,FALSE))))+IF(P97&gt;1800,(P97-1800)*10,0)+M97</f>
        <v>2561.7600000000002</v>
      </c>
    </row>
    <row r="98" spans="1:17" x14ac:dyDescent="0.55000000000000004">
      <c r="A98" s="3" t="s">
        <v>98</v>
      </c>
      <c r="B98" s="3" t="s">
        <v>4</v>
      </c>
      <c r="C98" s="4">
        <v>43</v>
      </c>
      <c r="D98" s="4" t="s">
        <v>142</v>
      </c>
      <c r="E98" s="8">
        <v>44248</v>
      </c>
      <c r="F98" s="10">
        <v>36</v>
      </c>
      <c r="G98" s="4" t="s">
        <v>141</v>
      </c>
      <c r="H98" s="1">
        <f ca="1">IF(OR(D98="vp",D98="ctte",D98="TM",D98="QM"),IF(OR(G98="GO",G98="ES"),IF((TODAY()-E98)&gt;(365*10),(C98/2)*F98,C98*F98),0),IF(OR(D98="MTL",D98="MTT1",D98="MTT2",D98="CAM",D98="TCP",D98="TRR",D98="CAMPING CAR&gt;3,5",D98="N1",D98="N2",D98="N3",D98="M2",D98="M3",D98="L3e",D98="L4e"),(C98/2)*F98,0))</f>
        <v>1548</v>
      </c>
      <c r="I98">
        <f>IF(D98="N1",34,IF(D98="N2",127,IF(OR(D98="N3",D98="M2",D98="M3"),285,0)))</f>
        <v>0</v>
      </c>
      <c r="K98">
        <v>11</v>
      </c>
      <c r="L98">
        <f>+IF(D98="CYCL",0,2.76)</f>
        <v>2.76</v>
      </c>
      <c r="M98" s="1">
        <f t="shared" ca="1" si="1"/>
        <v>1561.76</v>
      </c>
      <c r="N98" t="s">
        <v>405</v>
      </c>
      <c r="O98">
        <v>122</v>
      </c>
      <c r="P98">
        <v>1900</v>
      </c>
      <c r="Q98" s="1">
        <f ca="1">+IF(N98="non",0,IF(O98&lt;128,0,IF(O98&gt;224,40000,VLOOKUP(O98,'MALUS CO2 '!$C$3:$D$99,2,FALSE))))+IF(P98&gt;1800,(P98-1800)*10,0)+M98</f>
        <v>2561.7600000000002</v>
      </c>
    </row>
    <row r="99" spans="1:17" x14ac:dyDescent="0.55000000000000004">
      <c r="A99" s="5" t="s">
        <v>99</v>
      </c>
      <c r="B99" s="5" t="s">
        <v>100</v>
      </c>
      <c r="C99" s="6">
        <v>46.15</v>
      </c>
      <c r="D99" s="4" t="s">
        <v>142</v>
      </c>
      <c r="E99" s="8">
        <v>44248</v>
      </c>
      <c r="F99" s="10">
        <v>36</v>
      </c>
      <c r="G99" s="4" t="s">
        <v>141</v>
      </c>
      <c r="H99" s="1">
        <f ca="1">IF(OR(D99="vp",D99="ctte",D99="TM",D99="QM"),IF(OR(G99="GO",G99="ES"),IF((TODAY()-E99)&gt;(365*10),(C99/2)*F99,C99*F99),0),IF(OR(D99="MTL",D99="MTT1",D99="MTT2",D99="CAM",D99="TCP",D99="TRR",D99="CAMPING CAR&gt;3,5",D99="N1",D99="N2",D99="N3",D99="M2",D99="M3",D99="L3e",D99="L4e"),(C99/2)*F99,0))</f>
        <v>1661.3999999999999</v>
      </c>
      <c r="I99">
        <f>IF(D99="N1",34,IF(D99="N2",127,IF(OR(D99="N3",D99="M2",D99="M3"),285,0)))</f>
        <v>0</v>
      </c>
      <c r="K99">
        <v>11</v>
      </c>
      <c r="L99">
        <f>+IF(D99="CYCL",0,2.76)</f>
        <v>2.76</v>
      </c>
      <c r="M99" s="1">
        <f t="shared" ca="1" si="1"/>
        <v>1675.1599999999999</v>
      </c>
      <c r="N99" t="s">
        <v>405</v>
      </c>
      <c r="O99">
        <v>122</v>
      </c>
      <c r="P99">
        <v>1900</v>
      </c>
      <c r="Q99" s="1">
        <f ca="1">+IF(N99="non",0,IF(O99&lt;128,0,IF(O99&gt;224,40000,VLOOKUP(O99,'MALUS CO2 '!$C$3:$D$99,2,FALSE))))+IF(P99&gt;1800,(P99-1800)*10,0)+M99</f>
        <v>2675.16</v>
      </c>
    </row>
    <row r="100" spans="1:17" x14ac:dyDescent="0.55000000000000004">
      <c r="A100" s="3" t="s">
        <v>101</v>
      </c>
      <c r="B100" s="3" t="s">
        <v>47</v>
      </c>
      <c r="C100" s="4">
        <v>35</v>
      </c>
      <c r="D100" s="4" t="s">
        <v>142</v>
      </c>
      <c r="E100" s="8">
        <v>44248</v>
      </c>
      <c r="F100" s="10">
        <v>36</v>
      </c>
      <c r="G100" s="4" t="s">
        <v>141</v>
      </c>
      <c r="H100" s="1">
        <f ca="1">IF(OR(D100="vp",D100="ctte",D100="TM",D100="QM"),IF(OR(G100="GO",G100="ES"),IF((TODAY()-E100)&gt;(365*10),(C100/2)*F100,C100*F100),0),IF(OR(D100="MTL",D100="MTT1",D100="MTT2",D100="CAM",D100="TCP",D100="TRR",D100="CAMPING CAR&gt;3,5",D100="N1",D100="N2",D100="N3",D100="M2",D100="M3",D100="L3e",D100="L4e"),(C100/2)*F100,0))</f>
        <v>1260</v>
      </c>
      <c r="I100">
        <f>IF(D100="N1",34,IF(D100="N2",127,IF(OR(D100="N3",D100="M2",D100="M3"),285,0)))</f>
        <v>0</v>
      </c>
      <c r="K100">
        <v>11</v>
      </c>
      <c r="L100">
        <f>+IF(D100="CYCL",0,2.76)</f>
        <v>2.76</v>
      </c>
      <c r="M100" s="1">
        <f t="shared" ca="1" si="1"/>
        <v>1273.76</v>
      </c>
      <c r="N100" t="s">
        <v>405</v>
      </c>
      <c r="O100">
        <v>122</v>
      </c>
      <c r="P100">
        <v>1900</v>
      </c>
      <c r="Q100" s="1">
        <f ca="1">+IF(N100="non",0,IF(O100&lt;128,0,IF(O100&gt;224,40000,VLOOKUP(O100,'MALUS CO2 '!$C$3:$D$99,2,FALSE))))+IF(P100&gt;1800,(P100-1800)*10,0)+M100</f>
        <v>2273.7600000000002</v>
      </c>
    </row>
    <row r="101" spans="1:17" x14ac:dyDescent="0.55000000000000004">
      <c r="A101" s="5" t="s">
        <v>102</v>
      </c>
      <c r="B101" s="5" t="s">
        <v>100</v>
      </c>
      <c r="C101" s="6">
        <v>46.15</v>
      </c>
      <c r="D101" s="4" t="s">
        <v>142</v>
      </c>
      <c r="E101" s="8">
        <v>44248</v>
      </c>
      <c r="F101" s="10">
        <v>36</v>
      </c>
      <c r="G101" s="4" t="s">
        <v>141</v>
      </c>
      <c r="H101" s="1">
        <f ca="1">IF(OR(D101="vp",D101="ctte",D101="TM",D101="QM"),IF(OR(G101="GO",G101="ES"),IF((TODAY()-E101)&gt;(365*10),(C101/2)*F101,C101*F101),0),IF(OR(D101="MTL",D101="MTT1",D101="MTT2",D101="CAM",D101="TCP",D101="TRR",D101="CAMPING CAR&gt;3,5",D101="N1",D101="N2",D101="N3",D101="M2",D101="M3",D101="L3e",D101="L4e"),(C101/2)*F101,0))</f>
        <v>1661.3999999999999</v>
      </c>
      <c r="I101">
        <f>IF(D101="N1",34,IF(D101="N2",127,IF(OR(D101="N3",D101="M2",D101="M3"),285,0)))</f>
        <v>0</v>
      </c>
      <c r="K101">
        <v>11</v>
      </c>
      <c r="L101">
        <f>+IF(D101="CYCL",0,2.76)</f>
        <v>2.76</v>
      </c>
      <c r="M101" s="1">
        <f t="shared" ca="1" si="1"/>
        <v>1675.1599999999999</v>
      </c>
      <c r="N101" t="s">
        <v>405</v>
      </c>
      <c r="O101">
        <v>122</v>
      </c>
      <c r="P101">
        <v>1900</v>
      </c>
      <c r="Q101" s="1">
        <f ca="1">+IF(N101="non",0,IF(O101&lt;128,0,IF(O101&gt;224,40000,VLOOKUP(O101,'MALUS CO2 '!$C$3:$D$99,2,FALSE))))+IF(P101&gt;1800,(P101-1800)*10,0)+M101</f>
        <v>2675.16</v>
      </c>
    </row>
    <row r="102" spans="1:17" x14ac:dyDescent="0.55000000000000004">
      <c r="A102" s="3" t="s">
        <v>103</v>
      </c>
      <c r="B102" s="3" t="s">
        <v>100</v>
      </c>
      <c r="C102" s="4">
        <v>46.15</v>
      </c>
      <c r="D102" s="4" t="s">
        <v>142</v>
      </c>
      <c r="E102" s="8">
        <v>44248</v>
      </c>
      <c r="F102" s="10">
        <v>36</v>
      </c>
      <c r="G102" s="4" t="s">
        <v>141</v>
      </c>
      <c r="H102" s="1">
        <f ca="1">IF(OR(D102="vp",D102="ctte",D102="TM",D102="QM"),IF(OR(G102="GO",G102="ES"),IF((TODAY()-E102)&gt;(365*10),(C102/2)*F102,C102*F102),0),IF(OR(D102="MTL",D102="MTT1",D102="MTT2",D102="CAM",D102="TCP",D102="TRR",D102="CAMPING CAR&gt;3,5",D102="N1",D102="N2",D102="N3",D102="M2",D102="M3",D102="L3e",D102="L4e"),(C102/2)*F102,0))</f>
        <v>1661.3999999999999</v>
      </c>
      <c r="I102">
        <f>IF(D102="N1",34,IF(D102="N2",127,IF(OR(D102="N3",D102="M2",D102="M3"),285,0)))</f>
        <v>0</v>
      </c>
      <c r="K102">
        <v>11</v>
      </c>
      <c r="L102">
        <f>+IF(D102="CYCL",0,2.76)</f>
        <v>2.76</v>
      </c>
      <c r="M102" s="1">
        <f t="shared" ca="1" si="1"/>
        <v>1675.1599999999999</v>
      </c>
      <c r="N102" t="s">
        <v>405</v>
      </c>
      <c r="O102">
        <v>122</v>
      </c>
      <c r="P102">
        <v>1900</v>
      </c>
      <c r="Q102" s="1">
        <f ca="1">+IF(N102="non",0,IF(O102&lt;128,0,IF(O102&gt;224,40000,VLOOKUP(O102,'MALUS CO2 '!$C$3:$D$99,2,FALSE))))+IF(P102&gt;1800,(P102-1800)*10,0)+M102</f>
        <v>2675.16</v>
      </c>
    </row>
    <row r="103" spans="1:17" x14ac:dyDescent="0.55000000000000004">
      <c r="A103" s="5" t="s">
        <v>104</v>
      </c>
      <c r="B103" s="5" t="s">
        <v>27</v>
      </c>
      <c r="C103" s="6">
        <v>41</v>
      </c>
      <c r="D103" s="4" t="s">
        <v>142</v>
      </c>
      <c r="E103" s="8">
        <v>44248</v>
      </c>
      <c r="F103" s="10">
        <v>36</v>
      </c>
      <c r="G103" s="4" t="s">
        <v>141</v>
      </c>
      <c r="H103" s="1">
        <f ca="1">IF(OR(D103="vp",D103="ctte",D103="TM",D103="QM"),IF(OR(G103="GO",G103="ES"),IF((TODAY()-E103)&gt;(365*10),(C103/2)*F103,C103*F103),0),IF(OR(D103="MTL",D103="MTT1",D103="MTT2",D103="CAM",D103="TCP",D103="TRR",D103="CAMPING CAR&gt;3,5",D103="N1",D103="N2",D103="N3",D103="M2",D103="M3",D103="L3e",D103="L4e"),(C103/2)*F103,0))</f>
        <v>1476</v>
      </c>
      <c r="I103">
        <f>IF(D103="N1",34,IF(D103="N2",127,IF(OR(D103="N3",D103="M2",D103="M3"),285,0)))</f>
        <v>0</v>
      </c>
      <c r="K103">
        <v>11</v>
      </c>
      <c r="L103">
        <f>+IF(D103="CYCL",0,2.76)</f>
        <v>2.76</v>
      </c>
      <c r="M103" s="1">
        <f t="shared" ca="1" si="1"/>
        <v>1489.76</v>
      </c>
      <c r="N103" t="s">
        <v>405</v>
      </c>
      <c r="O103">
        <v>122</v>
      </c>
      <c r="P103">
        <v>1900</v>
      </c>
      <c r="Q103" s="1">
        <f ca="1">+IF(N103="non",0,IF(O103&lt;128,0,IF(O103&gt;224,40000,VLOOKUP(O103,'MALUS CO2 '!$C$3:$D$99,2,FALSE))))+IF(P103&gt;1800,(P103-1800)*10,0)+M103</f>
        <v>2489.7600000000002</v>
      </c>
    </row>
    <row r="104" spans="1:17" x14ac:dyDescent="0.55000000000000004">
      <c r="A104" s="3" t="s">
        <v>105</v>
      </c>
      <c r="B104" s="3" t="s">
        <v>6</v>
      </c>
      <c r="C104" s="4">
        <v>33</v>
      </c>
      <c r="D104" s="4" t="s">
        <v>142</v>
      </c>
      <c r="E104" s="8">
        <v>44248</v>
      </c>
      <c r="F104" s="10">
        <v>36</v>
      </c>
      <c r="G104" s="4" t="s">
        <v>141</v>
      </c>
      <c r="H104" s="1">
        <f ca="1">IF(OR(D104="vp",D104="ctte",D104="TM",D104="QM"),IF(OR(G104="GO",G104="ES"),IF((TODAY()-E104)&gt;(365*10),(C104/2)*F104,C104*F104),0),IF(OR(D104="MTL",D104="MTT1",D104="MTT2",D104="CAM",D104="TCP",D104="TRR",D104="CAMPING CAR&gt;3,5",D104="N1",D104="N2",D104="N3",D104="M2",D104="M3",D104="L3e",D104="L4e"),(C104/2)*F104,0))</f>
        <v>1188</v>
      </c>
      <c r="I104">
        <f>IF(D104="N1",34,IF(D104="N2",127,IF(OR(D104="N3",D104="M2",D104="M3"),285,0)))</f>
        <v>0</v>
      </c>
      <c r="K104">
        <v>11</v>
      </c>
      <c r="L104">
        <f>+IF(D104="CYCL",0,2.76)</f>
        <v>2.76</v>
      </c>
      <c r="M104" s="1">
        <f t="shared" ca="1" si="1"/>
        <v>1201.76</v>
      </c>
      <c r="N104" t="s">
        <v>405</v>
      </c>
      <c r="O104">
        <v>122</v>
      </c>
      <c r="P104">
        <v>1900</v>
      </c>
      <c r="Q104" s="1">
        <f ca="1">+IF(N104="non",0,IF(O104&lt;128,0,IF(O104&gt;224,40000,VLOOKUP(O104,'MALUS CO2 '!$C$3:$D$99,2,FALSE))))+IF(P104&gt;1800,(P104-1800)*10,0)+M104</f>
        <v>2201.7600000000002</v>
      </c>
    </row>
    <row r="105" spans="1:17" x14ac:dyDescent="0.55000000000000004">
      <c r="A105" s="5" t="s">
        <v>106</v>
      </c>
      <c r="B105" s="5" t="s">
        <v>17</v>
      </c>
      <c r="C105" s="6">
        <v>44</v>
      </c>
      <c r="D105" s="4" t="s">
        <v>142</v>
      </c>
      <c r="E105" s="8">
        <v>44248</v>
      </c>
      <c r="F105" s="10">
        <v>36</v>
      </c>
      <c r="G105" s="4" t="s">
        <v>141</v>
      </c>
      <c r="H105" s="1">
        <f ca="1">IF(OR(D105="vp",D105="ctte",D105="TM",D105="QM"),IF(OR(G105="GO",G105="ES"),IF((TODAY()-E105)&gt;(365*10),(C105/2)*F105,C105*F105),0),IF(OR(D105="MTL",D105="MTT1",D105="MTT2",D105="CAM",D105="TCP",D105="TRR",D105="CAMPING CAR&gt;3,5",D105="N1",D105="N2",D105="N3",D105="M2",D105="M3",D105="L3e",D105="L4e"),(C105/2)*F105,0))</f>
        <v>1584</v>
      </c>
      <c r="I105">
        <f>IF(D105="N1",34,IF(D105="N2",127,IF(OR(D105="N3",D105="M2",D105="M3"),285,0)))</f>
        <v>0</v>
      </c>
      <c r="K105">
        <v>11</v>
      </c>
      <c r="L105">
        <f>+IF(D105="CYCL",0,2.76)</f>
        <v>2.76</v>
      </c>
      <c r="M105" s="1">
        <f t="shared" ca="1" si="1"/>
        <v>1597.76</v>
      </c>
      <c r="N105" t="s">
        <v>405</v>
      </c>
      <c r="O105">
        <v>122</v>
      </c>
      <c r="P105">
        <v>1900</v>
      </c>
      <c r="Q105" s="1">
        <f ca="1">+IF(N105="non",0,IF(O105&lt;128,0,IF(O105&gt;224,40000,VLOOKUP(O105,'MALUS CO2 '!$C$3:$D$99,2,FALSE))))+IF(P105&gt;1800,(P105-1800)*10,0)+M105</f>
        <v>2597.7600000000002</v>
      </c>
    </row>
    <row r="106" spans="1:17" x14ac:dyDescent="0.55000000000000004">
      <c r="A106" s="3" t="s">
        <v>107</v>
      </c>
      <c r="B106" s="3" t="s">
        <v>17</v>
      </c>
      <c r="C106" s="4">
        <v>44</v>
      </c>
      <c r="D106" s="4" t="s">
        <v>142</v>
      </c>
      <c r="E106" s="8">
        <v>44248</v>
      </c>
      <c r="F106" s="10">
        <v>36</v>
      </c>
      <c r="G106" s="4" t="s">
        <v>141</v>
      </c>
      <c r="H106" s="1">
        <f ca="1">IF(OR(D106="vp",D106="ctte",D106="TM",D106="QM"),IF(OR(G106="GO",G106="ES"),IF((TODAY()-E106)&gt;(365*10),(C106/2)*F106,C106*F106),0),IF(OR(D106="MTL",D106="MTT1",D106="MTT2",D106="CAM",D106="TCP",D106="TRR",D106="CAMPING CAR&gt;3,5",D106="N1",D106="N2",D106="N3",D106="M2",D106="M3",D106="L3e",D106="L4e"),(C106/2)*F106,0))</f>
        <v>1584</v>
      </c>
      <c r="I106">
        <f>IF(D106="N1",34,IF(D106="N2",127,IF(OR(D106="N3",D106="M2",D106="M3"),285,0)))</f>
        <v>0</v>
      </c>
      <c r="K106">
        <v>11</v>
      </c>
      <c r="L106">
        <f>+IF(D106="CYCL",0,2.76)</f>
        <v>2.76</v>
      </c>
      <c r="M106" s="1">
        <f t="shared" ca="1" si="1"/>
        <v>1597.76</v>
      </c>
      <c r="N106" t="s">
        <v>405</v>
      </c>
      <c r="O106">
        <v>122</v>
      </c>
      <c r="P106">
        <v>1900</v>
      </c>
      <c r="Q106" s="1">
        <f ca="1">+IF(N106="non",0,IF(O106&lt;128,0,IF(O106&gt;224,40000,VLOOKUP(O106,'MALUS CO2 '!$C$3:$D$99,2,FALSE))))+IF(P106&gt;1800,(P106-1800)*10,0)+M106</f>
        <v>2597.7600000000002</v>
      </c>
    </row>
    <row r="107" spans="1:17" x14ac:dyDescent="0.55000000000000004">
      <c r="A107" s="5" t="s">
        <v>108</v>
      </c>
      <c r="B107" s="5" t="s">
        <v>10</v>
      </c>
      <c r="C107" s="6">
        <v>51.2</v>
      </c>
      <c r="D107" s="4" t="s">
        <v>142</v>
      </c>
      <c r="E107" s="8">
        <v>44248</v>
      </c>
      <c r="F107" s="10">
        <v>36</v>
      </c>
      <c r="G107" s="4" t="s">
        <v>141</v>
      </c>
      <c r="H107" s="1">
        <f ca="1">IF(OR(D107="vp",D107="ctte",D107="TM",D107="QM"),IF(OR(G107="GO",G107="ES"),IF((TODAY()-E107)&gt;(365*10),(C107/2)*F107,C107*F107),0),IF(OR(D107="MTL",D107="MTT1",D107="MTT2",D107="CAM",D107="TCP",D107="TRR",D107="CAMPING CAR&gt;3,5",D107="N1",D107="N2",D107="N3",D107="M2",D107="M3",D107="L3e",D107="L4e"),(C107/2)*F107,0))</f>
        <v>1843.2</v>
      </c>
      <c r="I107">
        <f>IF(D107="N1",34,IF(D107="N2",127,IF(OR(D107="N3",D107="M2",D107="M3"),285,0)))</f>
        <v>0</v>
      </c>
      <c r="K107">
        <v>11</v>
      </c>
      <c r="L107">
        <f>+IF(D107="CYCL",0,2.76)</f>
        <v>2.76</v>
      </c>
      <c r="M107" s="1">
        <f t="shared" ca="1" si="1"/>
        <v>1856.96</v>
      </c>
      <c r="N107" t="s">
        <v>405</v>
      </c>
      <c r="O107">
        <v>122</v>
      </c>
      <c r="P107">
        <v>1900</v>
      </c>
      <c r="Q107" s="1">
        <f ca="1">+IF(N107="non",0,IF(O107&lt;128,0,IF(O107&gt;224,40000,VLOOKUP(O107,'MALUS CO2 '!$C$3:$D$99,2,FALSE))))+IF(P107&gt;1800,(P107-1800)*10,0)+M107</f>
        <v>2856.96</v>
      </c>
    </row>
    <row r="108" spans="1:17" x14ac:dyDescent="0.55000000000000004">
      <c r="A108" s="3" t="s">
        <v>109</v>
      </c>
      <c r="B108" s="3" t="s">
        <v>10</v>
      </c>
      <c r="C108" s="4">
        <v>51.2</v>
      </c>
      <c r="D108" s="4" t="s">
        <v>142</v>
      </c>
      <c r="E108" s="8">
        <v>44248</v>
      </c>
      <c r="F108" s="10">
        <v>36</v>
      </c>
      <c r="G108" s="4" t="s">
        <v>141</v>
      </c>
      <c r="H108" s="1">
        <f ca="1">IF(OR(D108="vp",D108="ctte",D108="TM",D108="QM"),IF(OR(G108="GO",G108="ES"),IF((TODAY()-E108)&gt;(365*10),(C108/2)*F108,C108*F108),0),IF(OR(D108="MTL",D108="MTT1",D108="MTT2",D108="CAM",D108="TCP",D108="TRR",D108="CAMPING CAR&gt;3,5",D108="N1",D108="N2",D108="N3",D108="M2",D108="M3",D108="L3e",D108="L4e"),(C108/2)*F108,0))</f>
        <v>1843.2</v>
      </c>
      <c r="I108">
        <f>IF(D108="N1",34,IF(D108="N2",127,IF(OR(D108="N3",D108="M2",D108="M3"),285,0)))</f>
        <v>0</v>
      </c>
      <c r="K108">
        <v>11</v>
      </c>
      <c r="L108">
        <f>+IF(D108="CYCL",0,2.76)</f>
        <v>2.76</v>
      </c>
      <c r="M108" s="1">
        <f t="shared" ca="1" si="1"/>
        <v>1856.96</v>
      </c>
      <c r="N108" t="s">
        <v>405</v>
      </c>
      <c r="O108">
        <v>122</v>
      </c>
      <c r="P108">
        <v>1900</v>
      </c>
      <c r="Q108" s="1">
        <f ca="1">+IF(N108="non",0,IF(O108&lt;128,0,IF(O108&gt;224,40000,VLOOKUP(O108,'MALUS CO2 '!$C$3:$D$99,2,FALSE))))+IF(P108&gt;1800,(P108-1800)*10,0)+M108</f>
        <v>2856.96</v>
      </c>
    </row>
    <row r="109" spans="1:17" x14ac:dyDescent="0.55000000000000004">
      <c r="A109" s="5" t="s">
        <v>110</v>
      </c>
      <c r="B109" s="5" t="s">
        <v>65</v>
      </c>
      <c r="C109" s="6">
        <v>48</v>
      </c>
      <c r="D109" s="4" t="s">
        <v>142</v>
      </c>
      <c r="E109" s="8">
        <v>44248</v>
      </c>
      <c r="F109" s="10">
        <v>36</v>
      </c>
      <c r="G109" s="4" t="s">
        <v>141</v>
      </c>
      <c r="H109" s="1">
        <f ca="1">IF(OR(D109="vp",D109="ctte",D109="TM",D109="QM"),IF(OR(G109="GO",G109="ES"),IF((TODAY()-E109)&gt;(365*10),(C109/2)*F109,C109*F109),0),IF(OR(D109="MTL",D109="MTT1",D109="MTT2",D109="CAM",D109="TCP",D109="TRR",D109="CAMPING CAR&gt;3,5",D109="N1",D109="N2",D109="N3",D109="M2",D109="M3",D109="L3e",D109="L4e"),(C109/2)*F109,0))</f>
        <v>1728</v>
      </c>
      <c r="I109">
        <f>IF(D109="N1",34,IF(D109="N2",127,IF(OR(D109="N3",D109="M2",D109="M3"),285,0)))</f>
        <v>0</v>
      </c>
      <c r="K109">
        <v>11</v>
      </c>
      <c r="L109">
        <f>+IF(D109="CYCL",0,2.76)</f>
        <v>2.76</v>
      </c>
      <c r="M109" s="1">
        <f t="shared" ca="1" si="1"/>
        <v>1741.76</v>
      </c>
      <c r="N109" t="s">
        <v>405</v>
      </c>
      <c r="O109">
        <v>122</v>
      </c>
      <c r="P109">
        <v>1900</v>
      </c>
      <c r="Q109" s="1">
        <f ca="1">+IF(N109="non",0,IF(O109&lt;128,0,IF(O109&gt;224,40000,VLOOKUP(O109,'MALUS CO2 '!$C$3:$D$99,2,FALSE))))+IF(P109&gt;1800,(P109-1800)*10,0)+M109</f>
        <v>2741.76</v>
      </c>
    </row>
    <row r="110" spans="1:17" x14ac:dyDescent="0.55000000000000004">
      <c r="A110" s="3" t="s">
        <v>111</v>
      </c>
      <c r="B110" s="3" t="s">
        <v>27</v>
      </c>
      <c r="C110" s="4">
        <v>41</v>
      </c>
      <c r="D110" s="4" t="s">
        <v>142</v>
      </c>
      <c r="E110" s="8">
        <v>44248</v>
      </c>
      <c r="F110" s="10">
        <v>36</v>
      </c>
      <c r="G110" s="4" t="s">
        <v>141</v>
      </c>
      <c r="H110" s="1">
        <f ca="1">IF(OR(D110="vp",D110="ctte",D110="TM",D110="QM"),IF(OR(G110="GO",G110="ES"),IF((TODAY()-E110)&gt;(365*10),(C110/2)*F110,C110*F110),0),IF(OR(D110="MTL",D110="MTT1",D110="MTT2",D110="CAM",D110="TCP",D110="TRR",D110="CAMPING CAR&gt;3,5",D110="N1",D110="N2",D110="N3",D110="M2",D110="M3",D110="L3e",D110="L4e"),(C110/2)*F110,0))</f>
        <v>1476</v>
      </c>
      <c r="I110">
        <f>IF(D110="N1",34,IF(D110="N2",127,IF(OR(D110="N3",D110="M2",D110="M3"),285,0)))</f>
        <v>0</v>
      </c>
      <c r="K110">
        <v>11</v>
      </c>
      <c r="L110">
        <f>+IF(D110="CYCL",0,2.76)</f>
        <v>2.76</v>
      </c>
      <c r="M110" s="1">
        <f t="shared" ca="1" si="1"/>
        <v>1489.76</v>
      </c>
      <c r="N110" t="s">
        <v>405</v>
      </c>
      <c r="O110">
        <v>122</v>
      </c>
      <c r="P110">
        <v>1900</v>
      </c>
      <c r="Q110" s="1">
        <f ca="1">+IF(N110="non",0,IF(O110&lt;128,0,IF(O110&gt;224,40000,VLOOKUP(O110,'MALUS CO2 '!$C$3:$D$99,2,FALSE))))+IF(P110&gt;1800,(P110-1800)*10,0)+M110</f>
        <v>2489.7600000000002</v>
      </c>
    </row>
    <row r="111" spans="1:17" x14ac:dyDescent="0.55000000000000004">
      <c r="A111" s="5" t="s">
        <v>112</v>
      </c>
      <c r="B111" s="5" t="s">
        <v>32</v>
      </c>
      <c r="C111" s="6">
        <v>41</v>
      </c>
      <c r="D111" s="4" t="s">
        <v>142</v>
      </c>
      <c r="E111" s="8">
        <v>44248</v>
      </c>
      <c r="F111" s="10">
        <v>36</v>
      </c>
      <c r="G111" s="4" t="s">
        <v>141</v>
      </c>
      <c r="H111" s="1">
        <f ca="1">IF(OR(D111="vp",D111="ctte",D111="TM",D111="QM"),IF(OR(G111="GO",G111="ES"),IF((TODAY()-E111)&gt;(365*10),(C111/2)*F111,C111*F111),0),IF(OR(D111="MTL",D111="MTT1",D111="MTT2",D111="CAM",D111="TCP",D111="TRR",D111="CAMPING CAR&gt;3,5",D111="N1",D111="N2",D111="N3",D111="M2",D111="M3",D111="L3e",D111="L4e"),(C111/2)*F111,0))</f>
        <v>1476</v>
      </c>
      <c r="I111">
        <f>IF(D111="N1",34,IF(D111="N2",127,IF(OR(D111="N3",D111="M2",D111="M3"),285,0)))</f>
        <v>0</v>
      </c>
      <c r="K111">
        <v>11</v>
      </c>
      <c r="L111">
        <f>+IF(D111="CYCL",0,2.76)</f>
        <v>2.76</v>
      </c>
      <c r="M111" s="1">
        <f t="shared" ca="1" si="1"/>
        <v>1489.76</v>
      </c>
      <c r="N111" t="s">
        <v>405</v>
      </c>
      <c r="O111">
        <v>122</v>
      </c>
      <c r="P111">
        <v>1900</v>
      </c>
      <c r="Q111" s="1">
        <f ca="1">+IF(N111="non",0,IF(O111&lt;128,0,IF(O111&gt;224,40000,VLOOKUP(O111,'MALUS CO2 '!$C$3:$D$99,2,FALSE))))+IF(P111&gt;1800,(P111-1800)*10,0)+M111</f>
        <v>2489.7600000000002</v>
      </c>
    </row>
    <row r="112" spans="1:17" x14ac:dyDescent="0.55000000000000004">
      <c r="A112" s="3" t="s">
        <v>113</v>
      </c>
      <c r="B112" s="3" t="s">
        <v>76</v>
      </c>
      <c r="C112" s="4">
        <v>42</v>
      </c>
      <c r="D112" s="4" t="s">
        <v>142</v>
      </c>
      <c r="E112" s="8">
        <v>44248</v>
      </c>
      <c r="F112" s="10">
        <v>36</v>
      </c>
      <c r="G112" s="4" t="s">
        <v>141</v>
      </c>
      <c r="H112" s="1">
        <f ca="1">IF(OR(D112="vp",D112="ctte",D112="TM",D112="QM"),IF(OR(G112="GO",G112="ES"),IF((TODAY()-E112)&gt;(365*10),(C112/2)*F112,C112*F112),0),IF(OR(D112="MTL",D112="MTT1",D112="MTT2",D112="CAM",D112="TCP",D112="TRR",D112="CAMPING CAR&gt;3,5",D112="N1",D112="N2",D112="N3",D112="M2",D112="M3",D112="L3e",D112="L4e"),(C112/2)*F112,0))</f>
        <v>1512</v>
      </c>
      <c r="I112">
        <f>IF(D112="N1",34,IF(D112="N2",127,IF(OR(D112="N3",D112="M2",D112="M3"),285,0)))</f>
        <v>0</v>
      </c>
      <c r="K112">
        <v>11</v>
      </c>
      <c r="L112">
        <f>+IF(D112="CYCL",0,2.76)</f>
        <v>2.76</v>
      </c>
      <c r="M112" s="1">
        <f t="shared" ca="1" si="1"/>
        <v>1525.76</v>
      </c>
      <c r="N112" t="s">
        <v>405</v>
      </c>
      <c r="O112">
        <v>122</v>
      </c>
      <c r="P112">
        <v>1900</v>
      </c>
      <c r="Q112" s="1">
        <f ca="1">+IF(N112="non",0,IF(O112&lt;128,0,IF(O112&gt;224,40000,VLOOKUP(O112,'MALUS CO2 '!$C$3:$D$99,2,FALSE))))+IF(P112&gt;1800,(P112-1800)*10,0)+M112</f>
        <v>2525.7600000000002</v>
      </c>
    </row>
    <row r="113" spans="1:17" x14ac:dyDescent="0.55000000000000004">
      <c r="A113" s="5" t="s">
        <v>114</v>
      </c>
      <c r="B113" s="5" t="s">
        <v>37</v>
      </c>
      <c r="C113" s="6">
        <v>51</v>
      </c>
      <c r="D113" s="4" t="s">
        <v>142</v>
      </c>
      <c r="E113" s="8">
        <v>44248</v>
      </c>
      <c r="F113" s="10">
        <v>36</v>
      </c>
      <c r="G113" s="4" t="s">
        <v>141</v>
      </c>
      <c r="H113" s="1">
        <f ca="1">IF(OR(D113="vp",D113="ctte",D113="TM",D113="QM"),IF(OR(G113="GO",G113="ES"),IF((TODAY()-E113)&gt;(365*10),(C113/2)*F113,C113*F113),0),IF(OR(D113="MTL",D113="MTT1",D113="MTT2",D113="CAM",D113="TCP",D113="TRR",D113="CAMPING CAR&gt;3,5",D113="N1",D113="N2",D113="N3",D113="M2",D113="M3",D113="L3e",D113="L4e"),(C113/2)*F113,0))</f>
        <v>1836</v>
      </c>
      <c r="I113">
        <f>IF(D113="N1",34,IF(D113="N2",127,IF(OR(D113="N3",D113="M2",D113="M3"),285,0)))</f>
        <v>0</v>
      </c>
      <c r="K113">
        <v>11</v>
      </c>
      <c r="L113">
        <f>+IF(D113="CYCL",0,2.76)</f>
        <v>2.76</v>
      </c>
      <c r="M113" s="1">
        <f t="shared" ca="1" si="1"/>
        <v>1849.76</v>
      </c>
      <c r="N113" t="s">
        <v>405</v>
      </c>
      <c r="O113">
        <v>122</v>
      </c>
      <c r="P113">
        <v>1900</v>
      </c>
      <c r="Q113" s="1">
        <f ca="1">+IF(N113="non",0,IF(O113&lt;128,0,IF(O113&gt;224,40000,VLOOKUP(O113,'MALUS CO2 '!$C$3:$D$99,2,FALSE))))+IF(P113&gt;1800,(P113-1800)*10,0)+M113</f>
        <v>2849.76</v>
      </c>
    </row>
    <row r="114" spans="1:17" x14ac:dyDescent="0.55000000000000004">
      <c r="A114" s="3" t="s">
        <v>115</v>
      </c>
      <c r="B114" s="3" t="s">
        <v>44</v>
      </c>
      <c r="C114" s="4">
        <v>51</v>
      </c>
      <c r="D114" s="4" t="s">
        <v>142</v>
      </c>
      <c r="E114" s="8">
        <v>44248</v>
      </c>
      <c r="F114" s="10">
        <v>36</v>
      </c>
      <c r="G114" s="4" t="s">
        <v>141</v>
      </c>
      <c r="H114" s="1">
        <f ca="1">IF(OR(D114="vp",D114="ctte",D114="TM",D114="QM"),IF(OR(G114="GO",G114="ES"),IF((TODAY()-E114)&gt;(365*10),(C114/2)*F114,C114*F114),0),IF(OR(D114="MTL",D114="MTT1",D114="MTT2",D114="CAM",D114="TCP",D114="TRR",D114="CAMPING CAR&gt;3,5",D114="N1",D114="N2",D114="N3",D114="M2",D114="M3",D114="L3e",D114="L4e"),(C114/2)*F114,0))</f>
        <v>1836</v>
      </c>
      <c r="I114">
        <f>IF(D114="N1",34,IF(D114="N2",127,IF(OR(D114="N3",D114="M2",D114="M3"),285,0)))</f>
        <v>0</v>
      </c>
      <c r="K114">
        <v>11</v>
      </c>
      <c r="L114">
        <f>+IF(D114="CYCL",0,2.76)</f>
        <v>2.76</v>
      </c>
      <c r="M114" s="1">
        <f t="shared" ca="1" si="1"/>
        <v>1849.76</v>
      </c>
      <c r="N114" t="s">
        <v>405</v>
      </c>
      <c r="O114">
        <v>122</v>
      </c>
      <c r="P114">
        <v>1900</v>
      </c>
      <c r="Q114" s="1">
        <f ca="1">+IF(N114="non",0,IF(O114&lt;128,0,IF(O114&gt;224,40000,VLOOKUP(O114,'MALUS CO2 '!$C$3:$D$99,2,FALSE))))+IF(P114&gt;1800,(P114-1800)*10,0)+M114</f>
        <v>2849.76</v>
      </c>
    </row>
    <row r="115" spans="1:17" x14ac:dyDescent="0.55000000000000004">
      <c r="A115" s="5" t="s">
        <v>116</v>
      </c>
      <c r="B115" s="5" t="s">
        <v>100</v>
      </c>
      <c r="C115" s="6">
        <v>46.15</v>
      </c>
      <c r="D115" s="4" t="s">
        <v>142</v>
      </c>
      <c r="E115" s="8">
        <v>44248</v>
      </c>
      <c r="F115" s="10">
        <v>36</v>
      </c>
      <c r="G115" s="4" t="s">
        <v>141</v>
      </c>
      <c r="H115" s="1">
        <f ca="1">IF(OR(D115="vp",D115="ctte",D115="TM",D115="QM"),IF(OR(G115="GO",G115="ES"),IF((TODAY()-E115)&gt;(365*10),(C115/2)*F115,C115*F115),0),IF(OR(D115="MTL",D115="MTT1",D115="MTT2",D115="CAM",D115="TCP",D115="TRR",D115="CAMPING CAR&gt;3,5",D115="N1",D115="N2",D115="N3",D115="M2",D115="M3",D115="L3e",D115="L4e"),(C115/2)*F115,0))</f>
        <v>1661.3999999999999</v>
      </c>
      <c r="I115">
        <f>IF(D115="N1",34,IF(D115="N2",127,IF(OR(D115="N3",D115="M2",D115="M3"),285,0)))</f>
        <v>0</v>
      </c>
      <c r="K115">
        <v>11</v>
      </c>
      <c r="L115">
        <f>+IF(D115="CYCL",0,2.76)</f>
        <v>2.76</v>
      </c>
      <c r="M115" s="1">
        <f t="shared" ca="1" si="1"/>
        <v>1675.1599999999999</v>
      </c>
      <c r="N115" t="s">
        <v>405</v>
      </c>
      <c r="O115">
        <v>122</v>
      </c>
      <c r="P115">
        <v>1900</v>
      </c>
      <c r="Q115" s="1">
        <f ca="1">+IF(N115="non",0,IF(O115&lt;128,0,IF(O115&gt;224,40000,VLOOKUP(O115,'MALUS CO2 '!$C$3:$D$99,2,FALSE))))+IF(P115&gt;1800,(P115-1800)*10,0)+M115</f>
        <v>2675.16</v>
      </c>
    </row>
    <row r="116" spans="1:17" x14ac:dyDescent="0.55000000000000004">
      <c r="A116" s="3" t="s">
        <v>117</v>
      </c>
      <c r="B116" s="3" t="s">
        <v>100</v>
      </c>
      <c r="C116" s="4">
        <v>46.15</v>
      </c>
      <c r="D116" s="4" t="s">
        <v>142</v>
      </c>
      <c r="E116" s="8">
        <v>44248</v>
      </c>
      <c r="F116" s="10">
        <v>36</v>
      </c>
      <c r="G116" s="4" t="s">
        <v>141</v>
      </c>
      <c r="H116" s="1">
        <f ca="1">IF(OR(D116="vp",D116="ctte",D116="TM",D116="QM"),IF(OR(G116="GO",G116="ES"),IF((TODAY()-E116)&gt;(365*10),(C116/2)*F116,C116*F116),0),IF(OR(D116="MTL",D116="MTT1",D116="MTT2",D116="CAM",D116="TCP",D116="TRR",D116="CAMPING CAR&gt;3,5",D116="N1",D116="N2",D116="N3",D116="M2",D116="M3",D116="L3e",D116="L4e"),(C116/2)*F116,0))</f>
        <v>1661.3999999999999</v>
      </c>
      <c r="I116">
        <f>IF(D116="N1",34,IF(D116="N2",127,IF(OR(D116="N3",D116="M2",D116="M3"),285,0)))</f>
        <v>0</v>
      </c>
      <c r="K116">
        <v>11</v>
      </c>
      <c r="L116">
        <f>+IF(D116="CYCL",0,2.76)</f>
        <v>2.76</v>
      </c>
      <c r="M116" s="1">
        <f t="shared" ca="1" si="1"/>
        <v>1675.1599999999999</v>
      </c>
      <c r="N116" t="s">
        <v>405</v>
      </c>
      <c r="O116">
        <v>122</v>
      </c>
      <c r="P116">
        <v>1900</v>
      </c>
      <c r="Q116" s="1">
        <f ca="1">+IF(N116="non",0,IF(O116&lt;128,0,IF(O116&gt;224,40000,VLOOKUP(O116,'MALUS CO2 '!$C$3:$D$99,2,FALSE))))+IF(P116&gt;1800,(P116-1800)*10,0)+M116</f>
        <v>2675.16</v>
      </c>
    </row>
    <row r="117" spans="1:17" x14ac:dyDescent="0.55000000000000004">
      <c r="A117" s="5" t="s">
        <v>118</v>
      </c>
      <c r="B117" s="5" t="s">
        <v>100</v>
      </c>
      <c r="C117" s="6">
        <v>46.15</v>
      </c>
      <c r="D117" s="4" t="s">
        <v>142</v>
      </c>
      <c r="E117" s="8">
        <v>44248</v>
      </c>
      <c r="F117" s="10">
        <v>36</v>
      </c>
      <c r="G117" s="4" t="s">
        <v>141</v>
      </c>
      <c r="H117" s="1">
        <f ca="1">IF(OR(D117="vp",D117="ctte",D117="TM",D117="QM"),IF(OR(G117="GO",G117="ES"),IF((TODAY()-E117)&gt;(365*10),(C117/2)*F117,C117*F117),0),IF(OR(D117="MTL",D117="MTT1",D117="MTT2",D117="CAM",D117="TCP",D117="TRR",D117="CAMPING CAR&gt;3,5",D117="N1",D117="N2",D117="N3",D117="M2",D117="M3",D117="L3e",D117="L4e"),(C117/2)*F117,0))</f>
        <v>1661.3999999999999</v>
      </c>
      <c r="I117">
        <f>IF(D117="N1",34,IF(D117="N2",127,IF(OR(D117="N3",D117="M2",D117="M3"),285,0)))</f>
        <v>0</v>
      </c>
      <c r="K117">
        <v>11</v>
      </c>
      <c r="L117">
        <f>+IF(D117="CYCL",0,2.76)</f>
        <v>2.76</v>
      </c>
      <c r="M117" s="1">
        <f t="shared" ca="1" si="1"/>
        <v>1675.1599999999999</v>
      </c>
      <c r="N117" t="s">
        <v>405</v>
      </c>
      <c r="O117">
        <v>122</v>
      </c>
      <c r="P117">
        <v>1900</v>
      </c>
      <c r="Q117" s="1">
        <f ca="1">+IF(N117="non",0,IF(O117&lt;128,0,IF(O117&gt;224,40000,VLOOKUP(O117,'MALUS CO2 '!$C$3:$D$99,2,FALSE))))+IF(P117&gt;1800,(P117-1800)*10,0)+M117</f>
        <v>2675.16</v>
      </c>
    </row>
    <row r="118" spans="1:17" x14ac:dyDescent="0.55000000000000004">
      <c r="A118" s="3" t="s">
        <v>119</v>
      </c>
      <c r="B118" s="3" t="s">
        <v>100</v>
      </c>
      <c r="C118" s="4">
        <v>46.15</v>
      </c>
      <c r="D118" s="4" t="s">
        <v>142</v>
      </c>
      <c r="E118" s="8">
        <v>44248</v>
      </c>
      <c r="F118" s="10">
        <v>36</v>
      </c>
      <c r="G118" s="4" t="s">
        <v>141</v>
      </c>
      <c r="H118" s="1">
        <f ca="1">IF(OR(D118="vp",D118="ctte",D118="TM",D118="QM"),IF(OR(G118="GO",G118="ES"),IF((TODAY()-E118)&gt;(365*10),(C118/2)*F118,C118*F118),0),IF(OR(D118="MTL",D118="MTT1",D118="MTT2",D118="CAM",D118="TCP",D118="TRR",D118="CAMPING CAR&gt;3,5",D118="N1",D118="N2",D118="N3",D118="M2",D118="M3",D118="L3e",D118="L4e"),(C118/2)*F118,0))</f>
        <v>1661.3999999999999</v>
      </c>
      <c r="I118">
        <f>IF(D118="N1",34,IF(D118="N2",127,IF(OR(D118="N3",D118="M2",D118="M3"),285,0)))</f>
        <v>0</v>
      </c>
      <c r="K118">
        <v>11</v>
      </c>
      <c r="L118">
        <f>+IF(D118="CYCL",0,2.76)</f>
        <v>2.76</v>
      </c>
      <c r="M118" s="1">
        <f t="shared" ca="1" si="1"/>
        <v>1675.1599999999999</v>
      </c>
      <c r="N118" t="s">
        <v>405</v>
      </c>
      <c r="O118">
        <v>122</v>
      </c>
      <c r="P118">
        <v>1900</v>
      </c>
      <c r="Q118" s="1">
        <f ca="1">+IF(N118="non",0,IF(O118&lt;128,0,IF(O118&gt;224,40000,VLOOKUP(O118,'MALUS CO2 '!$C$3:$D$99,2,FALSE))))+IF(P118&gt;1800,(P118-1800)*10,0)+M118</f>
        <v>2675.16</v>
      </c>
    </row>
    <row r="119" spans="1:17" x14ac:dyDescent="0.55000000000000004">
      <c r="A119" s="5" t="s">
        <v>120</v>
      </c>
      <c r="B119" s="5" t="s">
        <v>100</v>
      </c>
      <c r="C119" s="6">
        <v>46.15</v>
      </c>
      <c r="D119" s="4" t="s">
        <v>142</v>
      </c>
      <c r="E119" s="8">
        <v>44248</v>
      </c>
      <c r="F119" s="10">
        <v>36</v>
      </c>
      <c r="G119" s="4" t="s">
        <v>141</v>
      </c>
      <c r="H119" s="1">
        <f ca="1">IF(OR(D119="vp",D119="ctte",D119="TM",D119="QM"),IF(OR(G119="GO",G119="ES"),IF((TODAY()-E119)&gt;(365*10),(C119/2)*F119,C119*F119),0),IF(OR(D119="MTL",D119="MTT1",D119="MTT2",D119="CAM",D119="TCP",D119="TRR",D119="CAMPING CAR&gt;3,5",D119="N1",D119="N2",D119="N3",D119="M2",D119="M3",D119="L3e",D119="L4e"),(C119/2)*F119,0))</f>
        <v>1661.3999999999999</v>
      </c>
      <c r="I119">
        <f>IF(D119="N1",34,IF(D119="N2",127,IF(OR(D119="N3",D119="M2",D119="M3"),285,0)))</f>
        <v>0</v>
      </c>
      <c r="K119">
        <v>11</v>
      </c>
      <c r="L119">
        <f>+IF(D119="CYCL",0,2.76)</f>
        <v>2.76</v>
      </c>
      <c r="M119" s="1">
        <f t="shared" ca="1" si="1"/>
        <v>1675.1599999999999</v>
      </c>
      <c r="N119" t="s">
        <v>405</v>
      </c>
      <c r="O119">
        <v>122</v>
      </c>
      <c r="P119">
        <v>1900</v>
      </c>
      <c r="Q119" s="1">
        <f ca="1">+IF(N119="non",0,IF(O119&lt;128,0,IF(O119&gt;224,40000,VLOOKUP(O119,'MALUS CO2 '!$C$3:$D$99,2,FALSE))))+IF(P119&gt;1800,(P119-1800)*10,0)+M119</f>
        <v>2675.16</v>
      </c>
    </row>
    <row r="120" spans="1:17" x14ac:dyDescent="0.55000000000000004">
      <c r="A120" s="3" t="s">
        <v>121</v>
      </c>
      <c r="B120" s="3" t="s">
        <v>122</v>
      </c>
      <c r="C120" s="4">
        <v>41</v>
      </c>
      <c r="D120" s="4" t="s">
        <v>142</v>
      </c>
      <c r="E120" s="8">
        <v>44248</v>
      </c>
      <c r="F120" s="10">
        <v>36</v>
      </c>
      <c r="G120" s="4" t="s">
        <v>141</v>
      </c>
      <c r="H120" s="1">
        <f ca="1">IF(OR(D120="vp",D120="ctte",D120="TM",D120="QM"),IF(OR(G120="GO",G120="ES"),IF((TODAY()-E120)&gt;(365*10),(C120/2)*F120,C120*F120),0),IF(OR(D120="MTL",D120="MTT1",D120="MTT2",D120="CAM",D120="TCP",D120="TRR",D120="CAMPING CAR&gt;3,5",D120="N1",D120="N2",D120="N3",D120="M2",D120="M3",D120="L3e",D120="L4e"),(C120/2)*F120,0))</f>
        <v>1476</v>
      </c>
      <c r="I120">
        <f>IF(D120="N1",34,IF(D120="N2",127,IF(OR(D120="N3",D120="M2",D120="M3"),285,0)))</f>
        <v>0</v>
      </c>
      <c r="K120">
        <v>11</v>
      </c>
      <c r="L120">
        <f>+IF(D120="CYCL",0,2.76)</f>
        <v>2.76</v>
      </c>
      <c r="M120" s="1">
        <f t="shared" ca="1" si="1"/>
        <v>1489.76</v>
      </c>
      <c r="N120" t="s">
        <v>405</v>
      </c>
      <c r="O120">
        <v>122</v>
      </c>
      <c r="P120">
        <v>1900</v>
      </c>
      <c r="Q120" s="1">
        <f ca="1">+IF(N120="non",0,IF(O120&lt;128,0,IF(O120&gt;224,40000,VLOOKUP(O120,'MALUS CO2 '!$C$3:$D$99,2,FALSE))))+IF(P120&gt;1800,(P120-1800)*10,0)+M120</f>
        <v>2489.7600000000002</v>
      </c>
    </row>
    <row r="121" spans="1:17" x14ac:dyDescent="0.55000000000000004">
      <c r="A121" s="5" t="s">
        <v>123</v>
      </c>
      <c r="B121" s="5" t="s">
        <v>124</v>
      </c>
      <c r="C121" s="6">
        <v>30</v>
      </c>
      <c r="D121" s="4" t="s">
        <v>142</v>
      </c>
      <c r="E121" s="8">
        <v>44248</v>
      </c>
      <c r="F121" s="10">
        <v>36</v>
      </c>
      <c r="G121" s="4" t="s">
        <v>141</v>
      </c>
      <c r="H121" s="1">
        <f ca="1">IF(OR(D121="vp",D121="ctte",D121="TM",D121="QM"),IF(OR(G121="GO",G121="ES"),IF((TODAY()-E121)&gt;(365*10),(C121/2)*F121,C121*F121),0),IF(OR(D121="MTL",D121="MTT1",D121="MTT2",D121="CAM",D121="TCP",D121="TRR",D121="CAMPING CAR&gt;3,5",D121="N1",D121="N2",D121="N3",D121="M2",D121="M3",D121="L3e",D121="L4e"),(C121/2)*F121,0))</f>
        <v>1080</v>
      </c>
      <c r="I121">
        <f>IF(D121="N1",34,IF(D121="N2",127,IF(OR(D121="N3",D121="M2",D121="M3"),285,0)))</f>
        <v>0</v>
      </c>
      <c r="K121">
        <v>11</v>
      </c>
      <c r="L121">
        <f>+IF(D121="CYCL",0,2.76)</f>
        <v>2.76</v>
      </c>
      <c r="M121" s="1">
        <f t="shared" ca="1" si="1"/>
        <v>1093.76</v>
      </c>
      <c r="N121" t="s">
        <v>405</v>
      </c>
      <c r="O121">
        <v>122</v>
      </c>
      <c r="P121">
        <v>1900</v>
      </c>
      <c r="Q121" s="1">
        <f ca="1">+IF(N121="non",0,IF(O121&lt;128,0,IF(O121&gt;224,40000,VLOOKUP(O121,'MALUS CO2 '!$C$3:$D$99,2,FALSE))))+IF(P121&gt;1800,(P121-1800)*10,0)+M121</f>
        <v>2093.7600000000002</v>
      </c>
    </row>
    <row r="122" spans="1:17" x14ac:dyDescent="0.55000000000000004">
      <c r="A122" s="3" t="s">
        <v>125</v>
      </c>
      <c r="B122" s="3" t="s">
        <v>126</v>
      </c>
      <c r="C122" s="4">
        <v>42.5</v>
      </c>
      <c r="D122" s="4" t="s">
        <v>142</v>
      </c>
      <c r="E122" s="8">
        <v>44248</v>
      </c>
      <c r="F122" s="10">
        <v>36</v>
      </c>
      <c r="G122" s="4" t="s">
        <v>141</v>
      </c>
      <c r="H122" s="1">
        <f ca="1">IF(OR(D122="vp",D122="ctte",D122="TM",D122="QM"),IF(OR(G122="GO",G122="ES"),IF((TODAY()-E122)&gt;(365*10),(C122/2)*F122,C122*F122),0),IF(OR(D122="MTL",D122="MTT1",D122="MTT2",D122="CAM",D122="TCP",D122="TRR",D122="CAMPING CAR&gt;3,5",D122="N1",D122="N2",D122="N3",D122="M2",D122="M3",D122="L3e",D122="L4e"),(C122/2)*F122,0))</f>
        <v>1530</v>
      </c>
      <c r="I122">
        <f>IF(D122="N1",34,IF(D122="N2",127,IF(OR(D122="N3",D122="M2",D122="M3"),285,0)))</f>
        <v>0</v>
      </c>
      <c r="K122">
        <v>11</v>
      </c>
      <c r="L122">
        <f>+IF(D122="CYCL",0,2.76)</f>
        <v>2.76</v>
      </c>
      <c r="M122" s="1">
        <f t="shared" ca="1" si="1"/>
        <v>1543.76</v>
      </c>
      <c r="N122" t="s">
        <v>405</v>
      </c>
      <c r="O122">
        <v>122</v>
      </c>
      <c r="P122">
        <v>1900</v>
      </c>
      <c r="Q122" s="1">
        <f ca="1">+IF(N122="non",0,IF(O122&lt;128,0,IF(O122&gt;224,40000,VLOOKUP(O122,'MALUS CO2 '!$C$3:$D$99,2,FALSE))))+IF(P122&gt;1800,(P122-1800)*10,0)+M122</f>
        <v>2543.7600000000002</v>
      </c>
    </row>
    <row r="123" spans="1:17" x14ac:dyDescent="0.55000000000000004">
      <c r="A123" s="5" t="s">
        <v>127</v>
      </c>
      <c r="B123" s="5" t="s">
        <v>128</v>
      </c>
      <c r="C123" s="6">
        <v>51</v>
      </c>
      <c r="D123" s="4" t="s">
        <v>142</v>
      </c>
      <c r="E123" s="8">
        <v>44248</v>
      </c>
      <c r="F123" s="10">
        <v>36</v>
      </c>
      <c r="G123" s="4" t="s">
        <v>141</v>
      </c>
      <c r="H123" s="1">
        <f ca="1">IF(OR(D123="vp",D123="ctte",D123="TM",D123="QM"),IF(OR(G123="GO",G123="ES"),IF((TODAY()-E123)&gt;(365*10),(C123/2)*F123,C123*F123),0),IF(OR(D123="MTL",D123="MTT1",D123="MTT2",D123="CAM",D123="TCP",D123="TRR",D123="CAMPING CAR&gt;3,5",D123="N1",D123="N2",D123="N3",D123="M2",D123="M3",D123="L3e",D123="L4e"),(C123/2)*F123,0))</f>
        <v>1836</v>
      </c>
      <c r="I123">
        <f>IF(D123="N1",34,IF(D123="N2",127,IF(OR(D123="N3",D123="M2",D123="M3"),285,0)))</f>
        <v>0</v>
      </c>
      <c r="K123">
        <v>11</v>
      </c>
      <c r="L123">
        <f>+IF(D123="CYCL",0,2.76)</f>
        <v>2.76</v>
      </c>
      <c r="M123" s="1">
        <f t="shared" ca="1" si="1"/>
        <v>1849.76</v>
      </c>
      <c r="N123" t="s">
        <v>405</v>
      </c>
      <c r="O123">
        <v>122</v>
      </c>
      <c r="P123">
        <v>1900</v>
      </c>
      <c r="Q123" s="1">
        <f ca="1">+IF(N123="non",0,IF(O123&lt;128,0,IF(O123&gt;224,40000,VLOOKUP(O123,'MALUS CO2 '!$C$3:$D$99,2,FALSE))))+IF(P123&gt;1800,(P123-1800)*10,0)+M123</f>
        <v>2849.76</v>
      </c>
    </row>
    <row r="124" spans="1:17" x14ac:dyDescent="0.55000000000000004">
      <c r="A124" s="3" t="s">
        <v>129</v>
      </c>
      <c r="B124" s="3" t="s">
        <v>130</v>
      </c>
      <c r="C124" s="4">
        <v>30</v>
      </c>
      <c r="D124" s="4" t="s">
        <v>142</v>
      </c>
      <c r="E124" s="8">
        <v>44248</v>
      </c>
      <c r="F124" s="10">
        <v>36</v>
      </c>
      <c r="G124" s="4" t="s">
        <v>141</v>
      </c>
      <c r="H124" s="1">
        <f ca="1">IF(OR(D124="vp",D124="ctte",D124="TM",D124="QM"),IF(OR(G124="GO",G124="ES"),IF((TODAY()-E124)&gt;(365*10),(C124/2)*F124,C124*F124),0),IF(OR(D124="MTL",D124="MTT1",D124="MTT2",D124="CAM",D124="TCP",D124="TRR",D124="CAMPING CAR&gt;3,5",D124="N1",D124="N2",D124="N3",D124="M2",D124="M3",D124="L3e",D124="L4e"),(C124/2)*F124,0))</f>
        <v>1080</v>
      </c>
      <c r="I124">
        <f>IF(D124="N1",34,IF(D124="N2",127,IF(OR(D124="N3",D124="M2",D124="M3"),285,0)))</f>
        <v>0</v>
      </c>
      <c r="K124">
        <v>11</v>
      </c>
      <c r="L124">
        <f>+IF(D124="CYCL",0,2.76)</f>
        <v>2.76</v>
      </c>
      <c r="M124" s="1">
        <f t="shared" ca="1" si="1"/>
        <v>1093.76</v>
      </c>
      <c r="N124" t="s">
        <v>405</v>
      </c>
      <c r="O124">
        <v>122</v>
      </c>
      <c r="P124">
        <v>1900</v>
      </c>
      <c r="Q124" s="1">
        <f ca="1">+IF(N124="non",0,IF(O124&lt;128,0,IF(O124&gt;224,40000,VLOOKUP(O124,'MALUS CO2 '!$C$3:$D$99,2,FALSE))))+IF(P124&gt;1800,(P124-1800)*10,0)+M124</f>
        <v>2093.7600000000002</v>
      </c>
    </row>
  </sheetData>
  <hyperlinks>
    <hyperlink ref="A24" r:id="rId1" tooltip="carte grise - département Ain (01) - région Rhone-Alpes" display="https://www.telecartegrise.com/immatriculation/prefecture/01-Ain.html"/>
    <hyperlink ref="B24" r:id="rId2" tooltip="Télécartegrise Rhone-Alpes : Commandez votre carte grise en ligne" display="https://www.telecartegrise.com/immatriculation_vehicule_France/carte_grise_region_Rhone-Alpes/"/>
    <hyperlink ref="A25" r:id="rId3" tooltip="carte grise - département Aisne (02) - région Picardie" display="https://www.telecartegrise.com/immatriculation/prefecture/02-Aisne.html"/>
    <hyperlink ref="B25" r:id="rId4" tooltip="Télécartegrise Picardie : Commandez votre carte grise en ligne" display="https://www.telecartegrise.com/immatriculation_vehicule_France/carte_grise_region_Picardie/"/>
    <hyperlink ref="A26" r:id="rId5" tooltip="carte grise - département Allier (03) - région Auvergne" display="https://www.telecartegrise.com/immatriculation/prefecture/03-Allier.html"/>
    <hyperlink ref="B26" r:id="rId6" tooltip="Télécartegrise Auvergne : Commandez votre carte grise en ligne" display="https://www.telecartegrise.com/immatriculation_vehicule_France/carte_grise_region_Auvergne/"/>
    <hyperlink ref="A27" r:id="rId7" tooltip="carte grise - département Alpes-de-Haute-Provence (04) - région Provence-Alpes-Cote-d'Azur" display="https://www.telecartegrise.com/immatriculation/prefecture/04-Alpes-de-Haute-Provence.html"/>
    <hyperlink ref="B27" r:id="rId8" tooltip="Télécartegrise Provence-Alpes-Cote-d'Azur : Commandez votre carte grise en ligne" display="https://www.telecartegrise.com/immatriculation_vehicule_France/carte_grise_region_Provence-Alpes-Cote-d-Azur/"/>
    <hyperlink ref="A28" r:id="rId9" tooltip="carte grise - département Hautes-Alpes (05) - région Provence-Alpes-Cote-d'Azur" display="https://www.telecartegrise.com/immatriculation/prefecture/05-Hautes-Alpes.html"/>
    <hyperlink ref="B28" r:id="rId10" tooltip="Télécartegrise Provence-Alpes-Cote-d'Azur : Commandez votre carte grise en ligne" display="https://www.telecartegrise.com/immatriculation_vehicule_France/carte_grise_region_Provence-Alpes-Cote-d-Azur/"/>
    <hyperlink ref="A29" r:id="rId11" tooltip="carte grise - département Alpes-Maritimes (06) - région Provence-Alpes-Cote-d'Azur" display="https://www.telecartegrise.com/immatriculation/prefecture/06-Alpes-Maritimes.html"/>
    <hyperlink ref="B29" r:id="rId12" tooltip="Télécartegrise Provence-Alpes-Cote-d'Azur : Commandez votre carte grise en ligne" display="https://www.telecartegrise.com/immatriculation_vehicule_France/carte_grise_region_Provence-Alpes-Cote-d-Azur/"/>
    <hyperlink ref="A30" r:id="rId13" tooltip="carte grise - département Ardèche (07) - région Rhone-Alpes" display="https://www.telecartegrise.com/immatriculation/prefecture/07-Ardeche.html"/>
    <hyperlink ref="B30" r:id="rId14" tooltip="Télécartegrise Rhone-Alpes : Commandez votre carte grise en ligne" display="https://www.telecartegrise.com/immatriculation_vehicule_France/carte_grise_region_Rhone-Alpes/"/>
    <hyperlink ref="A31" r:id="rId15" tooltip="carte grise - département Ardennes (08) - région Champagne-Ardenne" display="https://www.telecartegrise.com/immatriculation/prefecture/08-Ardennes.html"/>
    <hyperlink ref="B31" r:id="rId16" tooltip="Télécartegrise Champagne-Ardenne : Commandez votre carte grise en ligne" display="https://www.telecartegrise.com/immatriculation_vehicule_France/carte_grise_region_Champagne-Ardenne/"/>
    <hyperlink ref="A32" r:id="rId17" tooltip="carte grise - département Ariège (09) - région Midi-Pyrenees" display="https://www.telecartegrise.com/immatriculation/prefecture/09-Ariege.html"/>
    <hyperlink ref="B32" r:id="rId18" tooltip="Télécartegrise Midi-Pyrenees : Commandez votre carte grise en ligne" display="https://www.telecartegrise.com/immatriculation_vehicule_France/carte_grise_region_Midi-Pyrenees/"/>
    <hyperlink ref="A33" r:id="rId19" tooltip="carte grise - département Aube (10) - région Champagne-Ardenne" display="https://www.telecartegrise.com/immatriculation/prefecture/10-Aube.html"/>
    <hyperlink ref="B33" r:id="rId20" tooltip="Télécartegrise Champagne-Ardenne : Commandez votre carte grise en ligne" display="https://www.telecartegrise.com/immatriculation_vehicule_France/carte_grise_region_Champagne-Ardenne/"/>
    <hyperlink ref="A34" r:id="rId21" tooltip="carte grise - département Aude (11) - région Languedoc-Roussillon" display="https://www.telecartegrise.com/immatriculation/prefecture/11-Aude.html"/>
    <hyperlink ref="B34" r:id="rId22" tooltip="Télécartegrise Languedoc-Roussillon : Commandez votre carte grise en ligne" display="https://www.telecartegrise.com/immatriculation_vehicule_France/carte_grise_region_Languedoc-Roussillon/"/>
    <hyperlink ref="A35" r:id="rId23" tooltip="carte grise - département Aveyron (12) - région Midi-Pyrenees" display="https://www.telecartegrise.com/immatriculation/prefecture/12-Aveyron.html"/>
    <hyperlink ref="B35" r:id="rId24" tooltip="Télécartegrise Midi-Pyrenees : Commandez votre carte grise en ligne" display="https://www.telecartegrise.com/immatriculation_vehicule_France/carte_grise_region_Midi-Pyrenees/"/>
    <hyperlink ref="A36" r:id="rId25" tooltip="carte grise - département Bouches-du-Rhône (13) - région Provence-Alpes-Cote-d'Azur" display="https://www.telecartegrise.com/immatriculation/prefecture/13-Bouches-du-Rhone.html"/>
    <hyperlink ref="B36" r:id="rId26" tooltip="Télécartegrise Provence-Alpes-Cote-d'Azur : Commandez votre carte grise en ligne" display="https://www.telecartegrise.com/immatriculation_vehicule_France/carte_grise_region_Provence-Alpes-Cote-d-Azur/"/>
    <hyperlink ref="A37" r:id="rId27" tooltip="carte grise - département Calvados (14) - région Basse-Normandie" display="https://www.telecartegrise.com/immatriculation/prefecture/14-Calvados.html"/>
    <hyperlink ref="B37" r:id="rId28" tooltip="Télécartegrise Basse-Normandie : Commandez votre carte grise en ligne" display="https://www.telecartegrise.com/immatriculation_vehicule_France/carte_grise_region_Basse_Normandie/"/>
    <hyperlink ref="A38" r:id="rId29" tooltip="carte grise - département Cantal (15) - région Auvergne" display="https://www.telecartegrise.com/immatriculation/prefecture/15-Cantal.html"/>
    <hyperlink ref="B38" r:id="rId30" tooltip="Télécartegrise Auvergne : Commandez votre carte grise en ligne" display="https://www.telecartegrise.com/immatriculation_vehicule_France/carte_grise_region_Auvergne/"/>
    <hyperlink ref="A39" r:id="rId31" tooltip="carte grise - département Charente (16) - région Poitou-Charentes" display="https://www.telecartegrise.com/immatriculation/prefecture/16-Charente.html"/>
    <hyperlink ref="B39" r:id="rId32" tooltip="Télécartegrise Poitou-Charentes : Commandez votre carte grise en ligne" display="https://www.telecartegrise.com/immatriculation_vehicule_France/carte_grise_region_Poitou-Charentes/"/>
    <hyperlink ref="A40" r:id="rId33" tooltip="carte grise - département Charente-Maritime (17) - région Poitou-Charentes" display="https://www.telecartegrise.com/immatriculation/prefecture/17-Charente-Maritime.html"/>
    <hyperlink ref="B40" r:id="rId34" tooltip="Télécartegrise Poitou-Charentes : Commandez votre carte grise en ligne" display="https://www.telecartegrise.com/immatriculation_vehicule_France/carte_grise_region_Poitou-Charentes/"/>
    <hyperlink ref="A41" r:id="rId35" tooltip="carte grise - département Cher (18) - région Centre" display="https://www.telecartegrise.com/immatriculation/prefecture/18-Cher.html"/>
    <hyperlink ref="B41" r:id="rId36" tooltip="Télécartegrise Centre : Commandez votre carte grise en ligne" display="https://www.telecartegrise.com/immatriculation_vehicule_France/carte_grise_region_Centre/"/>
    <hyperlink ref="A42" r:id="rId37" tooltip="carte grise - département Corrèze (19) - région Limousin" display="https://www.telecartegrise.com/immatriculation/prefecture/19-Correze.html"/>
    <hyperlink ref="B42" r:id="rId38" tooltip="Télécartegrise Limousin : Commandez votre carte grise en ligne" display="https://www.telecartegrise.com/immatriculation_vehicule_France/carte_grise_region_Limousin/"/>
    <hyperlink ref="A43" r:id="rId39" tooltip="carte grise - département Corse-du-sud (2A) - région Corse" display="https://www.telecartegrise.com/immatriculation/prefecture/2A-Corse-du-Sud.html"/>
    <hyperlink ref="B43" r:id="rId40" tooltip="Télécartegrise Corse : Commandez votre carte grise en ligne" display="https://www.telecartegrise.com/immatriculation_vehicule_France/carte_grise_region_Corse/"/>
    <hyperlink ref="A44" r:id="rId41" tooltip="carte grise - département Haute-Corse (2B) - région Corse" display="https://www.telecartegrise.com/immatriculation/prefecture/2B-Haute-Corse.html"/>
    <hyperlink ref="B44" r:id="rId42" tooltip="Télécartegrise Corse : Commandez votre carte grise en ligne" display="https://www.telecartegrise.com/immatriculation_vehicule_France/carte_grise_region_Corse/"/>
    <hyperlink ref="A45" r:id="rId43" tooltip="carte grise - département Côte-d'Or (21) - région Bourgogne" display="https://www.telecartegrise.com/immatriculation/prefecture/21-Cote-d-Or.html"/>
    <hyperlink ref="B45" r:id="rId44" tooltip="Télécartegrise Bourgogne : Commandez votre carte grise en ligne" display="https://www.telecartegrise.com/immatriculation_vehicule_France/carte_grise_region_Bourgogne/"/>
    <hyperlink ref="A46" r:id="rId45" tooltip="carte grise - département Côtes-d'Armor (22) - région Bretagne" display="https://www.telecartegrise.com/immatriculation/prefecture/22-Cotes-d-Armor.html"/>
    <hyperlink ref="B46" r:id="rId46" tooltip="Télécartegrise Bretagne : Commandez votre carte grise en ligne" display="https://www.telecartegrise.com/immatriculation_vehicule_France/carte_grise_region_Bretagne/"/>
    <hyperlink ref="A47" r:id="rId47" tooltip="carte grise - département Creuse (23) - région Limousin" display="https://www.telecartegrise.com/immatriculation/prefecture/23-Creuse.html"/>
    <hyperlink ref="B47" r:id="rId48" tooltip="Télécartegrise Limousin : Commandez votre carte grise en ligne" display="https://www.telecartegrise.com/immatriculation_vehicule_France/carte_grise_region_Limousin/"/>
    <hyperlink ref="A48" r:id="rId49" tooltip="carte grise - département Dordogne (24) - région Aquitaine" display="https://www.telecartegrise.com/immatriculation/prefecture/24-Dordogne.html"/>
    <hyperlink ref="B48" r:id="rId50" tooltip="Télécartegrise Aquitaine : Commandez votre carte grise en ligne" display="https://www.telecartegrise.com/immatriculation_vehicule_France/carte_grise_region_Aquitaine/"/>
    <hyperlink ref="A49" r:id="rId51" tooltip="carte grise - département Doubs (25) - région Franche-Comté" display="https://www.telecartegrise.com/immatriculation/prefecture/25-Doubs.html"/>
    <hyperlink ref="B49" r:id="rId52" tooltip="Télécartegrise Franche-Comté : Commandez votre carte grise en ligne" display="https://www.telecartegrise.com/immatriculation_vehicule_France/carte_grise_region_Franche-Comte/"/>
    <hyperlink ref="A50" r:id="rId53" tooltip="carte grise - département Drôme (26) - région Rhone-Alpes" display="https://www.telecartegrise.com/immatriculation/prefecture/26-Drome.html"/>
    <hyperlink ref="B50" r:id="rId54" tooltip="Télécartegrise Rhone-Alpes : Commandez votre carte grise en ligne" display="https://www.telecartegrise.com/immatriculation_vehicule_France/carte_grise_region_Rhone-Alpes/"/>
    <hyperlink ref="A51" r:id="rId55" tooltip="carte grise - département Eure (27) - région Haute-Normandie" display="https://www.telecartegrise.com/immatriculation/prefecture/27-Eure.html"/>
    <hyperlink ref="B51" r:id="rId56" tooltip="Télécartegrise Haute-Normandie : Commandez votre carte grise en ligne" display="https://www.telecartegrise.com/immatriculation_vehicule_France/carte_grise_region_Haute_Normandie/"/>
    <hyperlink ref="A52" r:id="rId57" tooltip="carte grise - département Eure-et-Loir (28) - région Centre" display="https://www.telecartegrise.com/immatriculation/prefecture/28-Eure-et-Loir.html"/>
    <hyperlink ref="B52" r:id="rId58" tooltip="Télécartegrise Centre : Commandez votre carte grise en ligne" display="https://www.telecartegrise.com/immatriculation_vehicule_France/carte_grise_region_Centre/"/>
    <hyperlink ref="A53" r:id="rId59" tooltip="carte grise - département Finistère (29) - région Bretagne" display="https://www.telecartegrise.com/immatriculation/prefecture/29-Finistere.html"/>
    <hyperlink ref="B53" r:id="rId60" tooltip="Télécartegrise Bretagne : Commandez votre carte grise en ligne" display="https://www.telecartegrise.com/immatriculation_vehicule_France/carte_grise_region_Bretagne/"/>
    <hyperlink ref="A54" r:id="rId61" tooltip="carte grise - département Gard (30) - région Languedoc-Roussillon" display="https://www.telecartegrise.com/immatriculation/prefecture/30-Gard.html"/>
    <hyperlink ref="B54" r:id="rId62" tooltip="Télécartegrise Languedoc-Roussillon : Commandez votre carte grise en ligne" display="https://www.telecartegrise.com/immatriculation_vehicule_France/carte_grise_region_Languedoc-Roussillon/"/>
    <hyperlink ref="A55" r:id="rId63" tooltip="carte grise - département Haute-Garonne (31) - région Midi-Pyrenees" display="https://www.telecartegrise.com/immatriculation/prefecture/31-Haute-Garonne.html"/>
    <hyperlink ref="B55" r:id="rId64" tooltip="Télécartegrise Midi-Pyrenees : Commandez votre carte grise en ligne" display="https://www.telecartegrise.com/immatriculation_vehicule_France/carte_grise_region_Midi-Pyrenees/"/>
    <hyperlink ref="A56" r:id="rId65" tooltip="carte grise - département Gers (32) - région Midi-Pyrenees" display="https://www.telecartegrise.com/immatriculation/prefecture/32-Gers.html"/>
    <hyperlink ref="B56" r:id="rId66" tooltip="Télécartegrise Midi-Pyrenees : Commandez votre carte grise en ligne" display="https://www.telecartegrise.com/immatriculation_vehicule_France/carte_grise_region_Midi-Pyrenees/"/>
    <hyperlink ref="A57" r:id="rId67" tooltip="carte grise - département Gironde (33) - région Aquitaine" display="https://www.telecartegrise.com/immatriculation/prefecture/33-Gironde.html"/>
    <hyperlink ref="B57" r:id="rId68" tooltip="Télécartegrise Aquitaine : Commandez votre carte grise en ligne" display="https://www.telecartegrise.com/immatriculation_vehicule_France/carte_grise_region_Aquitaine/"/>
    <hyperlink ref="A58" r:id="rId69" tooltip="carte grise - département Hérault (34) - région Languedoc-Roussillon" display="https://www.telecartegrise.com/immatriculation/prefecture/34-Herault.html"/>
    <hyperlink ref="B58" r:id="rId70" tooltip="Télécartegrise Languedoc-Roussillon : Commandez votre carte grise en ligne" display="https://www.telecartegrise.com/immatriculation_vehicule_France/carte_grise_region_Languedoc-Roussillon/"/>
    <hyperlink ref="A59" r:id="rId71" tooltip="carte grise - département Ille-et-Vilaine (35) - région Bretagne" display="https://www.telecartegrise.com/immatriculation/prefecture/35-Ille-et-Vilaine.html"/>
    <hyperlink ref="B59" r:id="rId72" tooltip="Télécartegrise Bretagne : Commandez votre carte grise en ligne" display="https://www.telecartegrise.com/immatriculation_vehicule_France/carte_grise_region_Bretagne/"/>
    <hyperlink ref="A60" r:id="rId73" tooltip="carte grise - département Indre (36) - région Centre" display="https://www.telecartegrise.com/immatriculation/prefecture/36-Indre.html"/>
    <hyperlink ref="B60" r:id="rId74" tooltip="Télécartegrise Centre : Commandez votre carte grise en ligne" display="https://www.telecartegrise.com/immatriculation_vehicule_France/carte_grise_region_Centre/"/>
    <hyperlink ref="A61" r:id="rId75" tooltip="carte grise - département Indre-et-Loire (37) - région Centre" display="https://www.telecartegrise.com/immatriculation/prefecture/37-Indre-et-Loire.html"/>
    <hyperlink ref="B61" r:id="rId76" tooltip="Télécartegrise Centre : Commandez votre carte grise en ligne" display="https://www.telecartegrise.com/immatriculation_vehicule_France/carte_grise_region_Centre/"/>
    <hyperlink ref="A62" r:id="rId77" tooltip="carte grise - département Isère (38) - région Rhone-Alpes" display="https://www.telecartegrise.com/immatriculation/prefecture/38-Isere.html"/>
    <hyperlink ref="B62" r:id="rId78" tooltip="Télécartegrise Rhone-Alpes : Commandez votre carte grise en ligne" display="https://www.telecartegrise.com/immatriculation_vehicule_France/carte_grise_region_Rhone-Alpes/"/>
    <hyperlink ref="A63" r:id="rId79" tooltip="carte grise - département Jura (39) - région Franche-Comté" display="https://www.telecartegrise.com/immatriculation/prefecture/39-Jura.html"/>
    <hyperlink ref="B63" r:id="rId80" tooltip="Télécartegrise Franche-Comté : Commandez votre carte grise en ligne" display="https://www.telecartegrise.com/immatriculation_vehicule_France/carte_grise_region_Franche-Comte/"/>
    <hyperlink ref="A64" r:id="rId81" tooltip="carte grise - département Landes (40) - région Aquitaine" display="https://www.telecartegrise.com/immatriculation/prefecture/40-Landes.html"/>
    <hyperlink ref="B64" r:id="rId82" tooltip="Télécartegrise Aquitaine : Commandez votre carte grise en ligne" display="https://www.telecartegrise.com/immatriculation_vehicule_France/carte_grise_region_Aquitaine/"/>
    <hyperlink ref="A65" r:id="rId83" tooltip="carte grise - département Loir-et-Cher (41) - région Centre" display="https://www.telecartegrise.com/immatriculation/prefecture/41-Loir-et-Cher.html"/>
    <hyperlink ref="B65" r:id="rId84" tooltip="Télécartegrise Centre : Commandez votre carte grise en ligne" display="https://www.telecartegrise.com/immatriculation_vehicule_France/carte_grise_region_Centre/"/>
    <hyperlink ref="A66" r:id="rId85" tooltip="carte grise - département Loire (42) - région Rhone-Alpes" display="https://www.telecartegrise.com/immatriculation/prefecture/42-Loire.html"/>
    <hyperlink ref="B66" r:id="rId86" tooltip="Télécartegrise Rhone-Alpes : Commandez votre carte grise en ligne" display="https://www.telecartegrise.com/immatriculation_vehicule_France/carte_grise_region_Rhone-Alpes/"/>
    <hyperlink ref="A67" r:id="rId87" tooltip="carte grise - département Haute-Loire (43) - région Auvergne" display="https://www.telecartegrise.com/immatriculation/prefecture/43-Haute-Loire.html"/>
    <hyperlink ref="B67" r:id="rId88" tooltip="Télécartegrise Auvergne : Commandez votre carte grise en ligne" display="https://www.telecartegrise.com/immatriculation_vehicule_France/carte_grise_region_Auvergne/"/>
    <hyperlink ref="A68" r:id="rId89" tooltip="carte grise - département Loire-Atlantique (44) - région Pays de la Loire" display="https://www.telecartegrise.com/immatriculation/prefecture/44-Loire-Atlantique.html"/>
    <hyperlink ref="B68" r:id="rId90" tooltip="Télécartegrise Pays de la Loire : Commandez votre carte grise en ligne" display="https://www.telecartegrise.com/immatriculation_vehicule_France/carte_grise_region_Pays_de_la_Loire/"/>
    <hyperlink ref="A69" r:id="rId91" tooltip="carte grise - département Loiret (45) - région Centre" display="https://www.telecartegrise.com/immatriculation/prefecture/45-Loiret.html"/>
    <hyperlink ref="B69" r:id="rId92" tooltip="Télécartegrise Centre : Commandez votre carte grise en ligne" display="https://www.telecartegrise.com/immatriculation_vehicule_France/carte_grise_region_Centre/"/>
    <hyperlink ref="A70" r:id="rId93" tooltip="carte grise - département Lot (46) - région Midi-Pyrenees" display="https://www.telecartegrise.com/immatriculation/prefecture/46-Lot.html"/>
    <hyperlink ref="B70" r:id="rId94" tooltip="Télécartegrise Midi-Pyrenees : Commandez votre carte grise en ligne" display="https://www.telecartegrise.com/immatriculation_vehicule_France/carte_grise_region_Midi-Pyrenees/"/>
    <hyperlink ref="A71" r:id="rId95" tooltip="carte grise - département Lot-et-Garonne (47) - région Aquitaine" display="https://www.telecartegrise.com/immatriculation/prefecture/47-Lot-et-Garonne.html"/>
    <hyperlink ref="B71" r:id="rId96" tooltip="Télécartegrise Aquitaine : Commandez votre carte grise en ligne" display="https://www.telecartegrise.com/immatriculation_vehicule_France/carte_grise_region_Aquitaine/"/>
    <hyperlink ref="A72" r:id="rId97" tooltip="carte grise - département Lozère (48) - région Languedoc-Roussillon" display="https://www.telecartegrise.com/immatriculation/prefecture/48-Lozere.html"/>
    <hyperlink ref="B72" r:id="rId98" tooltip="Télécartegrise Languedoc-Roussillon : Commandez votre carte grise en ligne" display="https://www.telecartegrise.com/immatriculation_vehicule_France/carte_grise_region_Languedoc-Roussillon/"/>
    <hyperlink ref="A73" r:id="rId99" tooltip="carte grise - département Maine-et-Loire (49) - région Pays de la Loire" display="https://www.telecartegrise.com/immatriculation/prefecture/49-Maine-et-Loire.html"/>
    <hyperlink ref="B73" r:id="rId100" tooltip="Télécartegrise Pays de la Loire : Commandez votre carte grise en ligne" display="https://www.telecartegrise.com/immatriculation_vehicule_France/carte_grise_region_Pays_de_la_Loire/"/>
    <hyperlink ref="A74" r:id="rId101" tooltip="carte grise - département Manche (50) - région Basse-Normandie" display="https://www.telecartegrise.com/immatriculation/prefecture/50-Manche.html"/>
    <hyperlink ref="B74" r:id="rId102" tooltip="Télécartegrise Basse-Normandie : Commandez votre carte grise en ligne" display="https://www.telecartegrise.com/immatriculation_vehicule_France/carte_grise_region_Basse_Normandie/"/>
    <hyperlink ref="A75" r:id="rId103" tooltip="carte grise - département Marne (51) - région Champagne-Ardenne" display="https://www.telecartegrise.com/immatriculation/prefecture/51-Marne.html"/>
    <hyperlink ref="B75" r:id="rId104" tooltip="Télécartegrise Champagne-Ardenne : Commandez votre carte grise en ligne" display="https://www.telecartegrise.com/immatriculation_vehicule_France/carte_grise_region_Champagne-Ardenne/"/>
    <hyperlink ref="A76" r:id="rId105" tooltip="carte grise - département Haute-Marne (52) - région Champagne-Ardenne" display="https://www.telecartegrise.com/immatriculation/prefecture/52-Haute-Marne.html"/>
    <hyperlink ref="B76" r:id="rId106" tooltip="Télécartegrise Champagne-Ardenne : Commandez votre carte grise en ligne" display="https://www.telecartegrise.com/immatriculation_vehicule_France/carte_grise_region_Champagne-Ardenne/"/>
    <hyperlink ref="A77" r:id="rId107" tooltip="carte grise - département Mayenne (53) - région Pays de la Loire" display="https://www.telecartegrise.com/immatriculation/prefecture/53-Mayenne.html"/>
    <hyperlink ref="B77" r:id="rId108" tooltip="Télécartegrise Pays de la Loire : Commandez votre carte grise en ligne" display="https://www.telecartegrise.com/immatriculation_vehicule_France/carte_grise_region_Pays_de_la_Loire/"/>
    <hyperlink ref="A78" r:id="rId109" tooltip="carte grise - département Meurthe-et-Moselle (54) - région Lorraine" display="https://www.telecartegrise.com/immatriculation/prefecture/54-Meurthe-et-Moselle.html"/>
    <hyperlink ref="B78" r:id="rId110" tooltip="Télécartegrise Lorraine : Commandez votre carte grise en ligne" display="https://www.telecartegrise.com/immatriculation_vehicule_France/carte_grise_region_Lorraine/"/>
    <hyperlink ref="A79" r:id="rId111" tooltip="carte grise - département Meuse (55) - région Lorraine" display="https://www.telecartegrise.com/immatriculation/prefecture/55-Meuse.html"/>
    <hyperlink ref="B79" r:id="rId112" tooltip="Télécartegrise Lorraine : Commandez votre carte grise en ligne" display="https://www.telecartegrise.com/immatriculation_vehicule_France/carte_grise_region_Lorraine/"/>
    <hyperlink ref="A80" r:id="rId113" tooltip="carte grise - département Morbihan (56) - région Bretagne" display="https://www.telecartegrise.com/immatriculation/prefecture/56-Morbihan.html"/>
    <hyperlink ref="B80" r:id="rId114" tooltip="Télécartegrise Bretagne : Commandez votre carte grise en ligne" display="https://www.telecartegrise.com/immatriculation_vehicule_France/carte_grise_region_Bretagne/"/>
    <hyperlink ref="A81" r:id="rId115" tooltip="carte grise - département Moselle (57) - région Lorraine" display="https://www.telecartegrise.com/immatriculation/prefecture/57-Moselle.html"/>
    <hyperlink ref="B81" r:id="rId116" tooltip="Télécartegrise Lorraine : Commandez votre carte grise en ligne" display="https://www.telecartegrise.com/immatriculation_vehicule_France/carte_grise_region_Lorraine/"/>
    <hyperlink ref="A82" r:id="rId117" tooltip="carte grise - département Nièvre (58) - région Bourgogne" display="https://www.telecartegrise.com/immatriculation/prefecture/58-Nievre.html"/>
    <hyperlink ref="B82" r:id="rId118" tooltip="Télécartegrise Bourgogne : Commandez votre carte grise en ligne" display="https://www.telecartegrise.com/immatriculation_vehicule_France/carte_grise_region_Bourgogne/"/>
    <hyperlink ref="A83" r:id="rId119" tooltip="carte grise - département Nord (59) - région Nord-Pas-de-Calais" display="https://www.telecartegrise.com/immatriculation/prefecture/59-Nord.html"/>
    <hyperlink ref="B83" r:id="rId120" tooltip="Télécartegrise Nord-Pas-de-Calais : Commandez votre carte grise en ligne" display="https://www.telecartegrise.com/immatriculation_vehicule_France/carte_grise_region_Nord-Pas-de-Calais/"/>
    <hyperlink ref="A84" r:id="rId121" tooltip="carte grise - département Oise (60) - région Picardie" display="https://www.telecartegrise.com/immatriculation/prefecture/60-Oise.html"/>
    <hyperlink ref="B84" r:id="rId122" tooltip="Télécartegrise Picardie : Commandez votre carte grise en ligne" display="https://www.telecartegrise.com/immatriculation_vehicule_France/carte_grise_region_Picardie/"/>
    <hyperlink ref="A85" r:id="rId123" tooltip="carte grise - département Orne (61) - région Basse-Normandie" display="https://www.telecartegrise.com/immatriculation/prefecture/61-Orne.html"/>
    <hyperlink ref="B85" r:id="rId124" tooltip="Télécartegrise Basse-Normandie : Commandez votre carte grise en ligne" display="https://www.telecartegrise.com/immatriculation_vehicule_France/carte_grise_region_Basse_Normandie/"/>
    <hyperlink ref="A86" r:id="rId125" tooltip="carte grise - département Pas-de-calais (62) - région Nord-Pas-de-Calais" display="https://www.telecartegrise.com/immatriculation/prefecture/62-Pas-de-Calais.html"/>
    <hyperlink ref="B86" r:id="rId126" tooltip="Télécartegrise Nord-Pas-de-Calais : Commandez votre carte grise en ligne" display="https://www.telecartegrise.com/immatriculation_vehicule_France/carte_grise_region_Nord-Pas-de-Calais/"/>
    <hyperlink ref="A87" r:id="rId127" tooltip="carte grise - département Puy-de-Dôme (63) - région Auvergne" display="https://www.telecartegrise.com/immatriculation/prefecture/63-Puy-de-Dome.html"/>
    <hyperlink ref="B87" r:id="rId128" tooltip="Télécartegrise Auvergne : Commandez votre carte grise en ligne" display="https://www.telecartegrise.com/immatriculation_vehicule_France/carte_grise_region_Auvergne/"/>
    <hyperlink ref="A88" r:id="rId129" tooltip="carte grise - département Pyrénées-Atlantiques (64) - région Aquitaine" display="https://www.telecartegrise.com/immatriculation/prefecture/64-Pyrenees-Atlantiques.html"/>
    <hyperlink ref="B88" r:id="rId130" tooltip="Télécartegrise Aquitaine : Commandez votre carte grise en ligne" display="https://www.telecartegrise.com/immatriculation_vehicule_France/carte_grise_region_Aquitaine/"/>
    <hyperlink ref="A89" r:id="rId131" tooltip="carte grise - département Hautes-Pyrénées (65) - région Midi-Pyrenees" display="https://www.telecartegrise.com/immatriculation/prefecture/65-Hautes-Pyrenees.html"/>
    <hyperlink ref="B89" r:id="rId132" tooltip="Télécartegrise Midi-Pyrenees : Commandez votre carte grise en ligne" display="https://www.telecartegrise.com/immatriculation_vehicule_France/carte_grise_region_Midi-Pyrenees/"/>
    <hyperlink ref="A90" r:id="rId133" tooltip="carte grise - département Pyrénées-Orientales (66) - région Languedoc-Roussillon" display="https://www.telecartegrise.com/immatriculation/prefecture/66-Pyrenees-Orientales.html"/>
    <hyperlink ref="B90" r:id="rId134" tooltip="Télécartegrise Languedoc-Roussillon : Commandez votre carte grise en ligne" display="https://www.telecartegrise.com/immatriculation_vehicule_France/carte_grise_region_Languedoc-Roussillon/"/>
    <hyperlink ref="A91" r:id="rId135" tooltip="carte grise - département Bas-rhin (67) - région Alsace" display="https://www.telecartegrise.com/immatriculation/prefecture/67-Bas-Rhin.html"/>
    <hyperlink ref="B91" r:id="rId136" tooltip="Télécartegrise Alsace : Commandez votre carte grise en ligne" display="https://www.telecartegrise.com/immatriculation_vehicule_France/carte_grise_region_Alsace/"/>
    <hyperlink ref="A92" r:id="rId137" tooltip="carte grise - département Haut-Rhin (68) - région Alsace" display="https://www.telecartegrise.com/immatriculation/prefecture/68-Haut-Rhin.html"/>
    <hyperlink ref="B92" r:id="rId138" tooltip="Télécartegrise Alsace : Commandez votre carte grise en ligne" display="https://www.telecartegrise.com/immatriculation_vehicule_France/carte_grise_region_Alsace/"/>
    <hyperlink ref="A93" r:id="rId139" tooltip="carte grise - département Rhône (69) - région Rhone-Alpes" display="https://www.telecartegrise.com/immatriculation/prefecture/69-Rhone.html"/>
    <hyperlink ref="B93" r:id="rId140" tooltip="Télécartegrise Rhone-Alpes : Commandez votre carte grise en ligne" display="https://www.telecartegrise.com/immatriculation_vehicule_France/carte_grise_region_Rhone-Alpes/"/>
    <hyperlink ref="A94" r:id="rId141" tooltip="carte grise - département Haute-Saône (70) - région Franche-Comté" display="https://www.telecartegrise.com/immatriculation/prefecture/70-Haute-Saone.html"/>
    <hyperlink ref="B94" r:id="rId142" tooltip="Télécartegrise Franche-Comté : Commandez votre carte grise en ligne" display="https://www.telecartegrise.com/immatriculation_vehicule_France/carte_grise_region_Franche-Comte/"/>
    <hyperlink ref="A95" r:id="rId143" tooltip="carte grise - département Saône-et-Loire (71) - région Bourgogne" display="https://www.telecartegrise.com/immatriculation/prefecture/71-Saone-et-Loire.html"/>
    <hyperlink ref="B95" r:id="rId144" tooltip="Télécartegrise Bourgogne : Commandez votre carte grise en ligne" display="https://www.telecartegrise.com/immatriculation_vehicule_France/carte_grise_region_Bourgogne/"/>
    <hyperlink ref="A96" r:id="rId145" tooltip="carte grise - département Sarthe (72) - région Pays de la Loire" display="https://www.telecartegrise.com/immatriculation/prefecture/72-Sarthe.html"/>
    <hyperlink ref="B96" r:id="rId146" tooltip="Télécartegrise Pays de la Loire : Commandez votre carte grise en ligne" display="https://www.telecartegrise.com/immatriculation_vehicule_France/carte_grise_region_Pays_de_la_Loire/"/>
    <hyperlink ref="A97" r:id="rId147" tooltip="carte grise - département Savoie (73) - région Rhone-Alpes" display="https://www.telecartegrise.com/immatriculation/prefecture/73-Savoie.html"/>
    <hyperlink ref="B97" r:id="rId148" tooltip="Télécartegrise Rhone-Alpes : Commandez votre carte grise en ligne" display="https://www.telecartegrise.com/immatriculation_vehicule_France/carte_grise_region_Rhone-Alpes/"/>
    <hyperlink ref="A98" r:id="rId149" tooltip="carte grise - département Haute-Savoie (74) - région Rhone-Alpes" display="https://www.telecartegrise.com/immatriculation/prefecture/74-Haute-Savoie.html"/>
    <hyperlink ref="B98" r:id="rId150" tooltip="Télécartegrise Rhone-Alpes : Commandez votre carte grise en ligne" display="https://www.telecartegrise.com/immatriculation_vehicule_France/carte_grise_region_Rhone-Alpes/"/>
    <hyperlink ref="A99" r:id="rId151" tooltip="carte grise - département Paris (75) - région Ile-de-France" display="https://www.telecartegrise.com/immatriculation/prefecture/75-Paris.html"/>
    <hyperlink ref="B99" r:id="rId152" tooltip="Télécartegrise Ile-de-France : Commandez votre carte grise en ligne" display="https://www.telecartegrise.com/immatriculation_vehicule_France/carte_grise_region_Ile_de_France/"/>
    <hyperlink ref="A100" r:id="rId153" tooltip="carte grise - département Seine-Maritime (76) - région Haute-Normandie" display="https://www.telecartegrise.com/immatriculation/prefecture/76-Seine-Maritime.html"/>
    <hyperlink ref="B100" r:id="rId154" tooltip="Télécartegrise Haute-Normandie : Commandez votre carte grise en ligne" display="https://www.telecartegrise.com/immatriculation_vehicule_France/carte_grise_region_Haute_Normandie/"/>
    <hyperlink ref="A101" r:id="rId155" tooltip="carte grise - département Seine-et-Marne (77) - région Ile-de-France" display="https://www.telecartegrise.com/immatriculation/prefecture/77-Seine-et-Marne.html"/>
    <hyperlink ref="B101" r:id="rId156" tooltip="Télécartegrise Ile-de-France : Commandez votre carte grise en ligne" display="https://www.telecartegrise.com/immatriculation_vehicule_France/carte_grise_region_Ile_de_France/"/>
    <hyperlink ref="A102" r:id="rId157" tooltip="carte grise - département Yvelines (78) - région Ile-de-France" display="https://www.telecartegrise.com/immatriculation/prefecture/78-Yvelines.html"/>
    <hyperlink ref="B102" r:id="rId158" tooltip="Télécartegrise Ile-de-France : Commandez votre carte grise en ligne" display="https://www.telecartegrise.com/immatriculation_vehicule_France/carte_grise_region_Ile_de_France/"/>
    <hyperlink ref="A103" r:id="rId159" tooltip="carte grise - département Deux-Sèvres (79) - région Poitou-Charentes" display="https://www.telecartegrise.com/immatriculation/prefecture/79-Deux-Sevres.html"/>
    <hyperlink ref="B103" r:id="rId160" tooltip="Télécartegrise Poitou-Charentes : Commandez votre carte grise en ligne" display="https://www.telecartegrise.com/immatriculation_vehicule_France/carte_grise_region_Poitou-Charentes/"/>
    <hyperlink ref="A104" r:id="rId161" tooltip="carte grise - département Somme (80) - région Picardie" display="https://www.telecartegrise.com/immatriculation/prefecture/80-Somme.html"/>
    <hyperlink ref="B104" r:id="rId162" tooltip="Télécartegrise Picardie : Commandez votre carte grise en ligne" display="https://www.telecartegrise.com/immatriculation_vehicule_France/carte_grise_region_Picardie/"/>
    <hyperlink ref="A105" r:id="rId163" tooltip="carte grise - département Tarn (81) - région Midi-Pyrenees" display="https://www.telecartegrise.com/immatriculation/prefecture/81-Tarn.html"/>
    <hyperlink ref="B105" r:id="rId164" tooltip="Télécartegrise Midi-Pyrenees : Commandez votre carte grise en ligne" display="https://www.telecartegrise.com/immatriculation_vehicule_France/carte_grise_region_Midi-Pyrenees/"/>
    <hyperlink ref="A106" r:id="rId165" tooltip="carte grise - département Tarn-et-Garonne (82) - région Midi-Pyrenees" display="https://www.telecartegrise.com/immatriculation/prefecture/82-Tarn-et-Garonne.html"/>
    <hyperlink ref="B106" r:id="rId166" tooltip="Télécartegrise Midi-Pyrenees : Commandez votre carte grise en ligne" display="https://www.telecartegrise.com/immatriculation_vehicule_France/carte_grise_region_Midi-Pyrenees/"/>
    <hyperlink ref="A107" r:id="rId167" tooltip="carte grise - département Var (83) - région Provence-Alpes-Cote-d'Azur" display="https://www.telecartegrise.com/immatriculation/prefecture/83-Var.html"/>
    <hyperlink ref="B107" r:id="rId168" tooltip="Télécartegrise Provence-Alpes-Cote-d'Azur : Commandez votre carte grise en ligne" display="https://www.telecartegrise.com/immatriculation_vehicule_France/carte_grise_region_Provence-Alpes-Cote-d-Azur/"/>
    <hyperlink ref="A108" r:id="rId169" tooltip="carte grise - département Vaucluse (84) - région Provence-Alpes-Cote-d'Azur" display="https://www.telecartegrise.com/immatriculation/prefecture/84-Vaucluse.html"/>
    <hyperlink ref="B108" r:id="rId170" tooltip="Télécartegrise Provence-Alpes-Cote-d'Azur : Commandez votre carte grise en ligne" display="https://www.telecartegrise.com/immatriculation_vehicule_France/carte_grise_region_Provence-Alpes-Cote-d-Azur/"/>
    <hyperlink ref="A109" r:id="rId171" tooltip="carte grise - département Vendée (85) - région Pays de la Loire" display="https://www.telecartegrise.com/immatriculation/prefecture/85-Vendee.html"/>
    <hyperlink ref="B109" r:id="rId172" tooltip="Télécartegrise Pays de la Loire : Commandez votre carte grise en ligne" display="https://www.telecartegrise.com/immatriculation_vehicule_France/carte_grise_region_Pays_de_la_Loire/"/>
    <hyperlink ref="A110" r:id="rId173" tooltip="carte grise - département Vienne (86) - région Poitou-Charentes" display="https://www.telecartegrise.com/immatriculation/prefecture/86-Vienne.html"/>
    <hyperlink ref="B110" r:id="rId174" tooltip="Télécartegrise Poitou-Charentes : Commandez votre carte grise en ligne" display="https://www.telecartegrise.com/immatriculation_vehicule_France/carte_grise_region_Poitou-Charentes/"/>
    <hyperlink ref="A111" r:id="rId175" tooltip="carte grise - département Haute-vienne (87) - région Limousin" display="https://www.telecartegrise.com/immatriculation/prefecture/87-Haute-Vienne.html"/>
    <hyperlink ref="B111" r:id="rId176" tooltip="Télécartegrise Limousin : Commandez votre carte grise en ligne" display="https://www.telecartegrise.com/immatriculation_vehicule_France/carte_grise_region_Limousin/"/>
    <hyperlink ref="A112" r:id="rId177" tooltip="carte grise - département Vosges (88) - région Lorraine" display="https://www.telecartegrise.com/immatriculation/prefecture/88-Vosges.html"/>
    <hyperlink ref="B112" r:id="rId178" tooltip="Télécartegrise Lorraine : Commandez votre carte grise en ligne" display="https://www.telecartegrise.com/immatriculation_vehicule_France/carte_grise_region_Lorraine/"/>
    <hyperlink ref="A113" r:id="rId179" tooltip="carte grise - département Yonne (89) - région Bourgogne" display="https://www.telecartegrise.com/immatriculation/prefecture/89-Yonne.html"/>
    <hyperlink ref="B113" r:id="rId180" tooltip="Télécartegrise Bourgogne : Commandez votre carte grise en ligne" display="https://www.telecartegrise.com/immatriculation_vehicule_France/carte_grise_region_Bourgogne/"/>
    <hyperlink ref="A114" r:id="rId181" tooltip="carte grise - département Territoire de Belfort (90) - région Franche-Comté" display="https://www.telecartegrise.com/immatriculation/prefecture/90-Territoire-de-Belfort.html"/>
    <hyperlink ref="B114" r:id="rId182" tooltip="Télécartegrise Franche-Comté : Commandez votre carte grise en ligne" display="https://www.telecartegrise.com/immatriculation_vehicule_France/carte_grise_region_Franche-Comte/"/>
    <hyperlink ref="A115" r:id="rId183" tooltip="carte grise - département Essonne (91) - région Ile-de-France" display="https://www.telecartegrise.com/immatriculation/prefecture/91-Essonne.html"/>
    <hyperlink ref="B115" r:id="rId184" tooltip="Télécartegrise Ile-de-France : Commandez votre carte grise en ligne" display="https://www.telecartegrise.com/immatriculation_vehicule_France/carte_grise_region_Ile_de_France/"/>
    <hyperlink ref="A116" r:id="rId185" tooltip="carte grise - département Hauts-de-Seine (92) - région Ile-de-France" display="https://www.telecartegrise.com/immatriculation/prefecture/92-Hauts-de-Seine.html"/>
    <hyperlink ref="B116" r:id="rId186" tooltip="Télécartegrise Ile-de-France : Commandez votre carte grise en ligne" display="https://www.telecartegrise.com/immatriculation_vehicule_France/carte_grise_region_Ile_de_France/"/>
    <hyperlink ref="A117" r:id="rId187" tooltip="carte grise - département Seine-Saint-Denis (93) - région Ile-de-France" display="https://www.telecartegrise.com/immatriculation/prefecture/93-Seine-Saint-Denis.html"/>
    <hyperlink ref="B117" r:id="rId188" tooltip="Télécartegrise Ile-de-France : Commandez votre carte grise en ligne" display="https://www.telecartegrise.com/immatriculation_vehicule_France/carte_grise_region_Ile_de_France/"/>
    <hyperlink ref="A118" r:id="rId189" tooltip="carte grise - département Val-de-Marne (94) - région Ile-de-France" display="https://www.telecartegrise.com/immatriculation/prefecture/94-Val-de-Marne.html"/>
    <hyperlink ref="B118" r:id="rId190" tooltip="Télécartegrise Ile-de-France : Commandez votre carte grise en ligne" display="https://www.telecartegrise.com/immatriculation_vehicule_France/carte_grise_region_Ile_de_France/"/>
    <hyperlink ref="A119" r:id="rId191" tooltip="carte grise - département Val-d'Oise (95) - région Ile-de-France" display="https://www.telecartegrise.com/immatriculation/prefecture/95-Val-d-Oise.html"/>
    <hyperlink ref="B119" r:id="rId192" tooltip="Télécartegrise Ile-de-France : Commandez votre carte grise en ligne" display="https://www.telecartegrise.com/immatriculation_vehicule_France/carte_grise_region_Ile_de_France/"/>
    <hyperlink ref="A120" r:id="rId193" tooltip="carte grise - département Guadeloupe (971) - région Guadeloupe" display="https://www.telecartegrise.com/immatriculation/prefecture/971-Guadeloupe.html"/>
    <hyperlink ref="B120" r:id="rId194" tooltip="Télécartegrise Guadeloupe : Commandez votre carte grise en ligne" display="https://www.telecartegrise.com/immatriculation_vehicule_France/carte_grise_region_Guadeloupe/"/>
    <hyperlink ref="A121" r:id="rId195" tooltip="carte grise - département Martinique (972) - région Martinique" display="https://www.telecartegrise.com/immatriculation/prefecture/972-Martinique.html"/>
    <hyperlink ref="B121" r:id="rId196" tooltip="Télécartegrise Martinique : Commandez votre carte grise en ligne" display="https://www.telecartegrise.com/immatriculation_vehicule_France/carte_grise_region_Martinique/"/>
    <hyperlink ref="A122" r:id="rId197" tooltip="carte grise - département Guyane (973) - région Guyane" display="https://www.telecartegrise.com/immatriculation/prefecture/973-Guyane.html"/>
    <hyperlink ref="B122" r:id="rId198" tooltip="Télécartegrise Guyane : Commandez votre carte grise en ligne" display="https://www.telecartegrise.com/immatriculation_vehicule_France/carte_grise_region_Guyane/"/>
    <hyperlink ref="A123" r:id="rId199" tooltip="carte grise - département Réunion (974) - région La Reunion" display="https://www.telecartegrise.com/immatriculation/prefecture/974-Reunion.html"/>
    <hyperlink ref="B123" r:id="rId200" tooltip="Télécartegrise La Reunion : Commandez votre carte grise en ligne" display="https://www.telecartegrise.com/immatriculation_vehicule_France/carte_grise_region_La_Reunion/"/>
    <hyperlink ref="A124" r:id="rId201" tooltip="carte grise - département Mayotte (976) - région Mayotte" display="https://www.telecartegrise.com/immatriculation/prefecture/976-Mayotte.html"/>
    <hyperlink ref="B124" r:id="rId202" tooltip="Télécartegrise Mayotte : Commandez votre carte grise en ligne" display="https://www.telecartegrise.com/immatriculation/prefecture/976-Mayotte.html"/>
  </hyperlinks>
  <pageMargins left="0.7" right="0.7" top="0.75" bottom="0.75" header="0.3" footer="0.3"/>
  <pageSetup paperSize="9" orientation="portrait" horizontalDpi="4294967294" verticalDpi="4294967294" r:id="rId20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9"/>
  <sheetViews>
    <sheetView topLeftCell="A91" workbookViewId="0">
      <selection activeCell="H3" sqref="H3"/>
    </sheetView>
  </sheetViews>
  <sheetFormatPr baseColWidth="10" defaultRowHeight="14.4" x14ac:dyDescent="0.55000000000000004"/>
  <sheetData>
    <row r="1" spans="1:4" ht="55.2" x14ac:dyDescent="0.55000000000000004">
      <c r="A1" s="12" t="s">
        <v>165</v>
      </c>
      <c r="B1" s="12" t="s">
        <v>166</v>
      </c>
      <c r="C1" s="12" t="s">
        <v>165</v>
      </c>
      <c r="D1" s="12" t="s">
        <v>166</v>
      </c>
    </row>
    <row r="2" spans="1:4" ht="55.2" x14ac:dyDescent="0.55000000000000004">
      <c r="A2" s="13" t="s">
        <v>167</v>
      </c>
      <c r="B2" s="16" t="s">
        <v>168</v>
      </c>
      <c r="C2">
        <v>127</v>
      </c>
      <c r="D2">
        <v>0</v>
      </c>
    </row>
    <row r="3" spans="1:4" x14ac:dyDescent="0.55000000000000004">
      <c r="A3" s="14" t="s">
        <v>169</v>
      </c>
      <c r="B3" s="17" t="s">
        <v>170</v>
      </c>
      <c r="C3">
        <v>128</v>
      </c>
      <c r="D3">
        <v>50</v>
      </c>
    </row>
    <row r="4" spans="1:4" x14ac:dyDescent="0.55000000000000004">
      <c r="A4" s="13" t="s">
        <v>171</v>
      </c>
      <c r="B4" s="16" t="s">
        <v>172</v>
      </c>
      <c r="C4">
        <f>+C3+1</f>
        <v>129</v>
      </c>
      <c r="D4">
        <v>75</v>
      </c>
    </row>
    <row r="5" spans="1:4" x14ac:dyDescent="0.55000000000000004">
      <c r="A5" s="14" t="s">
        <v>173</v>
      </c>
      <c r="B5" s="17" t="s">
        <v>174</v>
      </c>
      <c r="C5">
        <f t="shared" ref="C5:C68" si="0">+C4+1</f>
        <v>130</v>
      </c>
      <c r="D5">
        <v>100</v>
      </c>
    </row>
    <row r="6" spans="1:4" x14ac:dyDescent="0.55000000000000004">
      <c r="A6" s="13" t="s">
        <v>175</v>
      </c>
      <c r="B6" s="16" t="s">
        <v>176</v>
      </c>
      <c r="C6">
        <f t="shared" si="0"/>
        <v>131</v>
      </c>
      <c r="D6">
        <v>125</v>
      </c>
    </row>
    <row r="7" spans="1:4" x14ac:dyDescent="0.55000000000000004">
      <c r="A7" s="14" t="s">
        <v>177</v>
      </c>
      <c r="B7" s="17" t="s">
        <v>178</v>
      </c>
      <c r="C7">
        <f t="shared" si="0"/>
        <v>132</v>
      </c>
      <c r="D7">
        <v>150</v>
      </c>
    </row>
    <row r="8" spans="1:4" x14ac:dyDescent="0.55000000000000004">
      <c r="A8" s="13" t="s">
        <v>179</v>
      </c>
      <c r="B8" s="16" t="s">
        <v>180</v>
      </c>
      <c r="C8">
        <f t="shared" si="0"/>
        <v>133</v>
      </c>
      <c r="D8">
        <v>170</v>
      </c>
    </row>
    <row r="9" spans="1:4" x14ac:dyDescent="0.55000000000000004">
      <c r="A9" s="14" t="s">
        <v>181</v>
      </c>
      <c r="B9" s="17" t="s">
        <v>182</v>
      </c>
      <c r="C9">
        <f t="shared" si="0"/>
        <v>134</v>
      </c>
      <c r="D9">
        <v>190</v>
      </c>
    </row>
    <row r="10" spans="1:4" x14ac:dyDescent="0.55000000000000004">
      <c r="A10" s="13" t="s">
        <v>183</v>
      </c>
      <c r="B10" s="16" t="s">
        <v>184</v>
      </c>
      <c r="C10">
        <f t="shared" si="0"/>
        <v>135</v>
      </c>
      <c r="D10">
        <v>210</v>
      </c>
    </row>
    <row r="11" spans="1:4" x14ac:dyDescent="0.55000000000000004">
      <c r="A11" s="14" t="s">
        <v>185</v>
      </c>
      <c r="B11" s="17" t="s">
        <v>186</v>
      </c>
      <c r="C11">
        <f t="shared" si="0"/>
        <v>136</v>
      </c>
      <c r="D11">
        <v>230</v>
      </c>
    </row>
    <row r="12" spans="1:4" x14ac:dyDescent="0.55000000000000004">
      <c r="A12" s="13" t="s">
        <v>187</v>
      </c>
      <c r="B12" s="16" t="s">
        <v>188</v>
      </c>
      <c r="C12">
        <f t="shared" si="0"/>
        <v>137</v>
      </c>
      <c r="D12">
        <v>240</v>
      </c>
    </row>
    <row r="13" spans="1:4" x14ac:dyDescent="0.55000000000000004">
      <c r="A13" s="14" t="s">
        <v>189</v>
      </c>
      <c r="B13" s="17" t="s">
        <v>190</v>
      </c>
      <c r="C13">
        <f t="shared" si="0"/>
        <v>138</v>
      </c>
      <c r="D13">
        <v>260</v>
      </c>
    </row>
    <row r="14" spans="1:4" x14ac:dyDescent="0.55000000000000004">
      <c r="A14" s="13" t="s">
        <v>191</v>
      </c>
      <c r="B14" s="16" t="s">
        <v>192</v>
      </c>
      <c r="C14">
        <f t="shared" si="0"/>
        <v>139</v>
      </c>
      <c r="D14">
        <v>280</v>
      </c>
    </row>
    <row r="15" spans="1:4" x14ac:dyDescent="0.55000000000000004">
      <c r="A15" s="14" t="s">
        <v>193</v>
      </c>
      <c r="B15" s="17" t="s">
        <v>194</v>
      </c>
      <c r="C15">
        <f t="shared" si="0"/>
        <v>140</v>
      </c>
      <c r="D15">
        <v>310</v>
      </c>
    </row>
    <row r="16" spans="1:4" x14ac:dyDescent="0.55000000000000004">
      <c r="A16" s="13" t="s">
        <v>195</v>
      </c>
      <c r="B16" s="16" t="s">
        <v>196</v>
      </c>
      <c r="C16">
        <f t="shared" si="0"/>
        <v>141</v>
      </c>
      <c r="D16">
        <v>330</v>
      </c>
    </row>
    <row r="17" spans="1:4" x14ac:dyDescent="0.55000000000000004">
      <c r="A17" s="14" t="s">
        <v>197</v>
      </c>
      <c r="B17" s="17" t="s">
        <v>198</v>
      </c>
      <c r="C17">
        <f t="shared" si="0"/>
        <v>142</v>
      </c>
      <c r="D17">
        <v>360</v>
      </c>
    </row>
    <row r="18" spans="1:4" x14ac:dyDescent="0.55000000000000004">
      <c r="A18" s="13" t="s">
        <v>199</v>
      </c>
      <c r="B18" s="16" t="s">
        <v>200</v>
      </c>
      <c r="C18">
        <f t="shared" si="0"/>
        <v>143</v>
      </c>
      <c r="D18">
        <v>400</v>
      </c>
    </row>
    <row r="19" spans="1:4" x14ac:dyDescent="0.55000000000000004">
      <c r="A19" s="14" t="s">
        <v>201</v>
      </c>
      <c r="B19" s="17" t="s">
        <v>202</v>
      </c>
      <c r="C19">
        <f t="shared" si="0"/>
        <v>144</v>
      </c>
      <c r="D19">
        <v>450</v>
      </c>
    </row>
    <row r="20" spans="1:4" x14ac:dyDescent="0.55000000000000004">
      <c r="A20" s="13" t="s">
        <v>203</v>
      </c>
      <c r="B20" s="16" t="s">
        <v>204</v>
      </c>
      <c r="C20">
        <f t="shared" si="0"/>
        <v>145</v>
      </c>
      <c r="D20">
        <v>540</v>
      </c>
    </row>
    <row r="21" spans="1:4" x14ac:dyDescent="0.55000000000000004">
      <c r="A21" s="14" t="s">
        <v>205</v>
      </c>
      <c r="B21" s="17" t="s">
        <v>206</v>
      </c>
      <c r="C21">
        <f t="shared" si="0"/>
        <v>146</v>
      </c>
      <c r="D21">
        <v>650</v>
      </c>
    </row>
    <row r="22" spans="1:4" x14ac:dyDescent="0.55000000000000004">
      <c r="A22" s="13" t="s">
        <v>207</v>
      </c>
      <c r="B22" s="16" t="s">
        <v>208</v>
      </c>
      <c r="C22">
        <f t="shared" si="0"/>
        <v>147</v>
      </c>
      <c r="D22">
        <v>740</v>
      </c>
    </row>
    <row r="23" spans="1:4" x14ac:dyDescent="0.55000000000000004">
      <c r="A23" s="14" t="s">
        <v>209</v>
      </c>
      <c r="B23" s="17" t="s">
        <v>210</v>
      </c>
      <c r="C23">
        <f t="shared" si="0"/>
        <v>148</v>
      </c>
      <c r="D23">
        <v>818</v>
      </c>
    </row>
    <row r="24" spans="1:4" x14ac:dyDescent="0.55000000000000004">
      <c r="A24" s="13" t="s">
        <v>211</v>
      </c>
      <c r="B24" s="16" t="s">
        <v>212</v>
      </c>
      <c r="C24">
        <f t="shared" si="0"/>
        <v>149</v>
      </c>
      <c r="D24">
        <v>898</v>
      </c>
    </row>
    <row r="25" spans="1:4" x14ac:dyDescent="0.55000000000000004">
      <c r="A25" s="14" t="s">
        <v>213</v>
      </c>
      <c r="B25" s="17" t="s">
        <v>214</v>
      </c>
      <c r="C25">
        <f t="shared" si="0"/>
        <v>150</v>
      </c>
      <c r="D25">
        <v>983</v>
      </c>
    </row>
    <row r="26" spans="1:4" x14ac:dyDescent="0.55000000000000004">
      <c r="A26" s="13" t="s">
        <v>215</v>
      </c>
      <c r="B26" s="16" t="s">
        <v>216</v>
      </c>
      <c r="C26">
        <f t="shared" si="0"/>
        <v>151</v>
      </c>
      <c r="D26">
        <v>1074</v>
      </c>
    </row>
    <row r="27" spans="1:4" x14ac:dyDescent="0.55000000000000004">
      <c r="A27" s="14" t="s">
        <v>217</v>
      </c>
      <c r="B27" s="17" t="s">
        <v>218</v>
      </c>
      <c r="C27">
        <f t="shared" si="0"/>
        <v>152</v>
      </c>
      <c r="D27">
        <v>1172</v>
      </c>
    </row>
    <row r="28" spans="1:4" x14ac:dyDescent="0.55000000000000004">
      <c r="A28" s="13" t="s">
        <v>219</v>
      </c>
      <c r="B28" s="16" t="s">
        <v>220</v>
      </c>
      <c r="C28">
        <f t="shared" si="0"/>
        <v>153</v>
      </c>
      <c r="D28">
        <v>1276</v>
      </c>
    </row>
    <row r="29" spans="1:4" x14ac:dyDescent="0.55000000000000004">
      <c r="A29" s="14" t="s">
        <v>221</v>
      </c>
      <c r="B29" s="17" t="s">
        <v>222</v>
      </c>
      <c r="C29">
        <f t="shared" si="0"/>
        <v>154</v>
      </c>
      <c r="D29">
        <v>1386</v>
      </c>
    </row>
    <row r="30" spans="1:4" x14ac:dyDescent="0.55000000000000004">
      <c r="A30" s="13" t="s">
        <v>223</v>
      </c>
      <c r="B30" s="16" t="s">
        <v>224</v>
      </c>
      <c r="C30">
        <f t="shared" si="0"/>
        <v>155</v>
      </c>
      <c r="D30">
        <v>1504</v>
      </c>
    </row>
    <row r="31" spans="1:4" x14ac:dyDescent="0.55000000000000004">
      <c r="A31" s="14" t="s">
        <v>225</v>
      </c>
      <c r="B31" s="17" t="s">
        <v>226</v>
      </c>
      <c r="C31">
        <f t="shared" si="0"/>
        <v>156</v>
      </c>
      <c r="D31">
        <v>1629</v>
      </c>
    </row>
    <row r="32" spans="1:4" x14ac:dyDescent="0.55000000000000004">
      <c r="A32" s="13" t="s">
        <v>227</v>
      </c>
      <c r="B32" s="16" t="s">
        <v>228</v>
      </c>
      <c r="C32">
        <f t="shared" si="0"/>
        <v>157</v>
      </c>
      <c r="D32">
        <v>1761</v>
      </c>
    </row>
    <row r="33" spans="1:4" x14ac:dyDescent="0.55000000000000004">
      <c r="A33" s="14" t="s">
        <v>229</v>
      </c>
      <c r="B33" s="17" t="s">
        <v>230</v>
      </c>
      <c r="C33">
        <f t="shared" si="0"/>
        <v>158</v>
      </c>
      <c r="D33">
        <v>1901</v>
      </c>
    </row>
    <row r="34" spans="1:4" x14ac:dyDescent="0.55000000000000004">
      <c r="A34" s="13" t="s">
        <v>231</v>
      </c>
      <c r="B34" s="16" t="s">
        <v>232</v>
      </c>
      <c r="C34">
        <f t="shared" si="0"/>
        <v>159</v>
      </c>
      <c r="D34">
        <v>2049</v>
      </c>
    </row>
    <row r="35" spans="1:4" x14ac:dyDescent="0.55000000000000004">
      <c r="A35" s="14" t="s">
        <v>233</v>
      </c>
      <c r="B35" s="17" t="s">
        <v>234</v>
      </c>
      <c r="C35">
        <f t="shared" si="0"/>
        <v>160</v>
      </c>
      <c r="D35">
        <v>2205</v>
      </c>
    </row>
    <row r="36" spans="1:4" x14ac:dyDescent="0.55000000000000004">
      <c r="A36" s="13" t="s">
        <v>235</v>
      </c>
      <c r="B36" s="16" t="s">
        <v>236</v>
      </c>
      <c r="C36">
        <f t="shared" si="0"/>
        <v>161</v>
      </c>
      <c r="D36">
        <v>2370</v>
      </c>
    </row>
    <row r="37" spans="1:4" x14ac:dyDescent="0.55000000000000004">
      <c r="A37" s="14" t="s">
        <v>237</v>
      </c>
      <c r="B37" s="17" t="s">
        <v>238</v>
      </c>
      <c r="C37">
        <f t="shared" si="0"/>
        <v>162</v>
      </c>
      <c r="D37">
        <v>2544</v>
      </c>
    </row>
    <row r="38" spans="1:4" x14ac:dyDescent="0.55000000000000004">
      <c r="A38" s="13" t="s">
        <v>239</v>
      </c>
      <c r="B38" s="16" t="s">
        <v>240</v>
      </c>
      <c r="C38">
        <f t="shared" si="0"/>
        <v>163</v>
      </c>
      <c r="D38">
        <v>2726</v>
      </c>
    </row>
    <row r="39" spans="1:4" x14ac:dyDescent="0.55000000000000004">
      <c r="A39" s="14" t="s">
        <v>241</v>
      </c>
      <c r="B39" s="17" t="s">
        <v>242</v>
      </c>
      <c r="C39">
        <f t="shared" si="0"/>
        <v>164</v>
      </c>
      <c r="D39">
        <v>2918</v>
      </c>
    </row>
    <row r="40" spans="1:4" x14ac:dyDescent="0.55000000000000004">
      <c r="A40" s="13" t="s">
        <v>243</v>
      </c>
      <c r="B40" s="16" t="s">
        <v>244</v>
      </c>
      <c r="C40">
        <f t="shared" si="0"/>
        <v>165</v>
      </c>
      <c r="D40">
        <v>3119</v>
      </c>
    </row>
    <row r="41" spans="1:4" x14ac:dyDescent="0.55000000000000004">
      <c r="A41" s="14" t="s">
        <v>245</v>
      </c>
      <c r="B41" s="17" t="s">
        <v>246</v>
      </c>
      <c r="C41">
        <f t="shared" si="0"/>
        <v>166</v>
      </c>
      <c r="D41">
        <v>3331</v>
      </c>
    </row>
    <row r="42" spans="1:4" x14ac:dyDescent="0.55000000000000004">
      <c r="A42" s="13" t="s">
        <v>247</v>
      </c>
      <c r="B42" s="16" t="s">
        <v>248</v>
      </c>
      <c r="C42">
        <f t="shared" si="0"/>
        <v>167</v>
      </c>
      <c r="D42">
        <v>3552</v>
      </c>
    </row>
    <row r="43" spans="1:4" x14ac:dyDescent="0.55000000000000004">
      <c r="A43" s="14" t="s">
        <v>249</v>
      </c>
      <c r="B43" s="17" t="s">
        <v>250</v>
      </c>
      <c r="C43">
        <f t="shared" si="0"/>
        <v>168</v>
      </c>
      <c r="D43">
        <v>3784</v>
      </c>
    </row>
    <row r="44" spans="1:4" x14ac:dyDescent="0.55000000000000004">
      <c r="A44" s="13" t="s">
        <v>251</v>
      </c>
      <c r="B44" s="16" t="s">
        <v>252</v>
      </c>
      <c r="C44">
        <f t="shared" si="0"/>
        <v>169</v>
      </c>
      <c r="D44">
        <v>4026</v>
      </c>
    </row>
    <row r="45" spans="1:4" x14ac:dyDescent="0.55000000000000004">
      <c r="A45" s="14" t="s">
        <v>253</v>
      </c>
      <c r="B45" s="17" t="s">
        <v>254</v>
      </c>
      <c r="C45">
        <f t="shared" si="0"/>
        <v>170</v>
      </c>
      <c r="D45">
        <v>4279</v>
      </c>
    </row>
    <row r="46" spans="1:4" x14ac:dyDescent="0.55000000000000004">
      <c r="A46" s="13" t="s">
        <v>255</v>
      </c>
      <c r="B46" s="16" t="s">
        <v>256</v>
      </c>
      <c r="C46">
        <f t="shared" si="0"/>
        <v>171</v>
      </c>
      <c r="D46">
        <v>4543</v>
      </c>
    </row>
    <row r="47" spans="1:4" x14ac:dyDescent="0.55000000000000004">
      <c r="A47" s="14" t="s">
        <v>257</v>
      </c>
      <c r="B47" s="17" t="s">
        <v>258</v>
      </c>
      <c r="C47">
        <f t="shared" si="0"/>
        <v>172</v>
      </c>
      <c r="D47">
        <v>4818</v>
      </c>
    </row>
    <row r="48" spans="1:4" x14ac:dyDescent="0.55000000000000004">
      <c r="A48" s="13" t="s">
        <v>259</v>
      </c>
      <c r="B48" s="16" t="s">
        <v>260</v>
      </c>
      <c r="C48">
        <f t="shared" si="0"/>
        <v>173</v>
      </c>
      <c r="D48">
        <v>5105</v>
      </c>
    </row>
    <row r="49" spans="1:4" x14ac:dyDescent="0.55000000000000004">
      <c r="A49" s="14" t="s">
        <v>261</v>
      </c>
      <c r="B49" s="17" t="s">
        <v>262</v>
      </c>
      <c r="C49">
        <f t="shared" si="0"/>
        <v>174</v>
      </c>
      <c r="D49">
        <v>5404</v>
      </c>
    </row>
    <row r="50" spans="1:4" x14ac:dyDescent="0.55000000000000004">
      <c r="A50" s="13" t="s">
        <v>263</v>
      </c>
      <c r="B50" s="16" t="s">
        <v>264</v>
      </c>
      <c r="C50">
        <f t="shared" si="0"/>
        <v>175</v>
      </c>
      <c r="D50">
        <v>5715</v>
      </c>
    </row>
    <row r="51" spans="1:4" x14ac:dyDescent="0.55000000000000004">
      <c r="A51" s="14" t="s">
        <v>265</v>
      </c>
      <c r="B51" s="17" t="s">
        <v>266</v>
      </c>
      <c r="C51">
        <f t="shared" si="0"/>
        <v>176</v>
      </c>
      <c r="D51">
        <v>6039</v>
      </c>
    </row>
    <row r="52" spans="1:4" x14ac:dyDescent="0.55000000000000004">
      <c r="A52" s="13" t="s">
        <v>267</v>
      </c>
      <c r="B52" s="16" t="s">
        <v>268</v>
      </c>
      <c r="C52">
        <f t="shared" si="0"/>
        <v>177</v>
      </c>
      <c r="D52">
        <v>6375</v>
      </c>
    </row>
    <row r="53" spans="1:4" x14ac:dyDescent="0.55000000000000004">
      <c r="A53" s="14" t="s">
        <v>269</v>
      </c>
      <c r="B53" s="17" t="s">
        <v>270</v>
      </c>
      <c r="C53">
        <f t="shared" si="0"/>
        <v>178</v>
      </c>
      <c r="D53">
        <v>6724</v>
      </c>
    </row>
    <row r="54" spans="1:4" x14ac:dyDescent="0.55000000000000004">
      <c r="A54" s="13" t="s">
        <v>271</v>
      </c>
      <c r="B54" s="16" t="s">
        <v>272</v>
      </c>
      <c r="C54">
        <f t="shared" si="0"/>
        <v>179</v>
      </c>
      <c r="D54">
        <v>7086</v>
      </c>
    </row>
    <row r="55" spans="1:4" x14ac:dyDescent="0.55000000000000004">
      <c r="A55" s="14" t="s">
        <v>273</v>
      </c>
      <c r="B55" s="17" t="s">
        <v>274</v>
      </c>
      <c r="C55">
        <f t="shared" si="0"/>
        <v>180</v>
      </c>
      <c r="D55">
        <v>7462</v>
      </c>
    </row>
    <row r="56" spans="1:4" x14ac:dyDescent="0.55000000000000004">
      <c r="A56" s="13" t="s">
        <v>275</v>
      </c>
      <c r="B56" s="16" t="s">
        <v>276</v>
      </c>
      <c r="C56">
        <f t="shared" si="0"/>
        <v>181</v>
      </c>
      <c r="D56">
        <v>7851</v>
      </c>
    </row>
    <row r="57" spans="1:4" x14ac:dyDescent="0.55000000000000004">
      <c r="A57" s="14" t="s">
        <v>277</v>
      </c>
      <c r="B57" s="17" t="s">
        <v>278</v>
      </c>
      <c r="C57">
        <f t="shared" si="0"/>
        <v>182</v>
      </c>
      <c r="D57">
        <v>8254</v>
      </c>
    </row>
    <row r="58" spans="1:4" x14ac:dyDescent="0.55000000000000004">
      <c r="A58" s="13" t="s">
        <v>279</v>
      </c>
      <c r="B58" s="16" t="s">
        <v>280</v>
      </c>
      <c r="C58">
        <f t="shared" si="0"/>
        <v>183</v>
      </c>
      <c r="D58">
        <v>8671</v>
      </c>
    </row>
    <row r="59" spans="1:4" x14ac:dyDescent="0.55000000000000004">
      <c r="A59" s="14" t="s">
        <v>281</v>
      </c>
      <c r="B59" s="17" t="s">
        <v>282</v>
      </c>
      <c r="C59">
        <f t="shared" si="0"/>
        <v>184</v>
      </c>
      <c r="D59">
        <v>9103</v>
      </c>
    </row>
    <row r="60" spans="1:4" x14ac:dyDescent="0.55000000000000004">
      <c r="A60" s="13" t="s">
        <v>283</v>
      </c>
      <c r="B60" s="16" t="s">
        <v>284</v>
      </c>
      <c r="C60">
        <f t="shared" si="0"/>
        <v>185</v>
      </c>
      <c r="D60">
        <v>9550</v>
      </c>
    </row>
    <row r="61" spans="1:4" x14ac:dyDescent="0.55000000000000004">
      <c r="A61" s="14" t="s">
        <v>285</v>
      </c>
      <c r="B61" s="17" t="s">
        <v>286</v>
      </c>
      <c r="C61">
        <f t="shared" si="0"/>
        <v>186</v>
      </c>
      <c r="D61">
        <v>10011</v>
      </c>
    </row>
    <row r="62" spans="1:4" x14ac:dyDescent="0.55000000000000004">
      <c r="A62" s="13" t="s">
        <v>287</v>
      </c>
      <c r="B62" s="16" t="s">
        <v>288</v>
      </c>
      <c r="C62">
        <f t="shared" si="0"/>
        <v>187</v>
      </c>
      <c r="D62">
        <v>10488</v>
      </c>
    </row>
    <row r="63" spans="1:4" x14ac:dyDescent="0.55000000000000004">
      <c r="A63" s="14" t="s">
        <v>289</v>
      </c>
      <c r="B63" s="17" t="s">
        <v>290</v>
      </c>
      <c r="C63">
        <f t="shared" si="0"/>
        <v>188</v>
      </c>
      <c r="D63">
        <v>10980</v>
      </c>
    </row>
    <row r="64" spans="1:4" x14ac:dyDescent="0.55000000000000004">
      <c r="A64" s="13" t="s">
        <v>291</v>
      </c>
      <c r="B64" s="16" t="s">
        <v>292</v>
      </c>
      <c r="C64">
        <f t="shared" si="0"/>
        <v>189</v>
      </c>
      <c r="D64">
        <v>11488</v>
      </c>
    </row>
    <row r="65" spans="1:4" x14ac:dyDescent="0.55000000000000004">
      <c r="A65" s="14" t="s">
        <v>293</v>
      </c>
      <c r="B65" s="17" t="s">
        <v>294</v>
      </c>
      <c r="C65">
        <f t="shared" si="0"/>
        <v>190</v>
      </c>
      <c r="D65">
        <v>12012</v>
      </c>
    </row>
    <row r="66" spans="1:4" x14ac:dyDescent="0.55000000000000004">
      <c r="A66" s="13" t="s">
        <v>295</v>
      </c>
      <c r="B66" s="16" t="s">
        <v>296</v>
      </c>
      <c r="C66">
        <f t="shared" si="0"/>
        <v>191</v>
      </c>
      <c r="D66">
        <v>12552</v>
      </c>
    </row>
    <row r="67" spans="1:4" x14ac:dyDescent="0.55000000000000004">
      <c r="A67" s="14" t="s">
        <v>297</v>
      </c>
      <c r="B67" s="17" t="s">
        <v>298</v>
      </c>
      <c r="C67">
        <f t="shared" si="0"/>
        <v>192</v>
      </c>
      <c r="D67">
        <v>13109</v>
      </c>
    </row>
    <row r="68" spans="1:4" x14ac:dyDescent="0.55000000000000004">
      <c r="A68" s="13" t="s">
        <v>299</v>
      </c>
      <c r="B68" s="16" t="s">
        <v>300</v>
      </c>
      <c r="C68">
        <f t="shared" si="0"/>
        <v>193</v>
      </c>
      <c r="D68">
        <v>13682</v>
      </c>
    </row>
    <row r="69" spans="1:4" x14ac:dyDescent="0.55000000000000004">
      <c r="A69" s="14" t="s">
        <v>301</v>
      </c>
      <c r="B69" s="17" t="s">
        <v>302</v>
      </c>
      <c r="C69">
        <f t="shared" ref="C69:C99" si="1">+C68+1</f>
        <v>194</v>
      </c>
      <c r="D69">
        <v>14273</v>
      </c>
    </row>
    <row r="70" spans="1:4" x14ac:dyDescent="0.55000000000000004">
      <c r="A70" s="13" t="s">
        <v>303</v>
      </c>
      <c r="B70" s="16" t="s">
        <v>304</v>
      </c>
      <c r="C70">
        <f t="shared" si="1"/>
        <v>195</v>
      </c>
      <c r="D70">
        <v>14881</v>
      </c>
    </row>
    <row r="71" spans="1:4" x14ac:dyDescent="0.55000000000000004">
      <c r="A71" s="14" t="s">
        <v>305</v>
      </c>
      <c r="B71" s="17" t="s">
        <v>306</v>
      </c>
      <c r="C71">
        <f t="shared" si="1"/>
        <v>196</v>
      </c>
      <c r="D71">
        <v>15506</v>
      </c>
    </row>
    <row r="72" spans="1:4" x14ac:dyDescent="0.55000000000000004">
      <c r="A72" s="13" t="s">
        <v>307</v>
      </c>
      <c r="B72" s="16" t="s">
        <v>308</v>
      </c>
      <c r="C72">
        <f t="shared" si="1"/>
        <v>197</v>
      </c>
      <c r="D72">
        <v>16149</v>
      </c>
    </row>
    <row r="73" spans="1:4" x14ac:dyDescent="0.55000000000000004">
      <c r="A73" s="14" t="s">
        <v>309</v>
      </c>
      <c r="B73" s="17" t="s">
        <v>310</v>
      </c>
      <c r="C73">
        <f t="shared" si="1"/>
        <v>198</v>
      </c>
      <c r="D73">
        <v>16810</v>
      </c>
    </row>
    <row r="74" spans="1:4" x14ac:dyDescent="0.55000000000000004">
      <c r="A74" s="13" t="s">
        <v>311</v>
      </c>
      <c r="B74" s="16" t="s">
        <v>312</v>
      </c>
      <c r="C74">
        <f t="shared" si="1"/>
        <v>199</v>
      </c>
      <c r="D74">
        <v>17490</v>
      </c>
    </row>
    <row r="75" spans="1:4" x14ac:dyDescent="0.55000000000000004">
      <c r="A75" s="14" t="s">
        <v>313</v>
      </c>
      <c r="B75" s="17" t="s">
        <v>314</v>
      </c>
      <c r="C75">
        <f t="shared" si="1"/>
        <v>200</v>
      </c>
      <c r="D75">
        <v>18188</v>
      </c>
    </row>
    <row r="76" spans="1:4" x14ac:dyDescent="0.55000000000000004">
      <c r="A76" s="13" t="s">
        <v>315</v>
      </c>
      <c r="B76" s="16" t="s">
        <v>316</v>
      </c>
      <c r="C76">
        <f t="shared" si="1"/>
        <v>201</v>
      </c>
      <c r="D76">
        <v>18905</v>
      </c>
    </row>
    <row r="77" spans="1:4" x14ac:dyDescent="0.55000000000000004">
      <c r="A77" s="14" t="s">
        <v>317</v>
      </c>
      <c r="B77" s="17" t="s">
        <v>318</v>
      </c>
      <c r="C77">
        <f t="shared" si="1"/>
        <v>202</v>
      </c>
      <c r="D77">
        <v>19641</v>
      </c>
    </row>
    <row r="78" spans="1:4" x14ac:dyDescent="0.55000000000000004">
      <c r="A78" s="13" t="s">
        <v>319</v>
      </c>
      <c r="B78" s="16" t="s">
        <v>320</v>
      </c>
      <c r="C78">
        <f t="shared" si="1"/>
        <v>203</v>
      </c>
      <c r="D78">
        <v>20396</v>
      </c>
    </row>
    <row r="79" spans="1:4" x14ac:dyDescent="0.55000000000000004">
      <c r="A79" s="14" t="s">
        <v>321</v>
      </c>
      <c r="B79" s="17" t="s">
        <v>322</v>
      </c>
      <c r="C79">
        <f t="shared" si="1"/>
        <v>204</v>
      </c>
      <c r="D79">
        <v>21711</v>
      </c>
    </row>
    <row r="80" spans="1:4" x14ac:dyDescent="0.55000000000000004">
      <c r="A80" s="13" t="s">
        <v>323</v>
      </c>
      <c r="B80" s="16" t="s">
        <v>324</v>
      </c>
      <c r="C80">
        <f t="shared" si="1"/>
        <v>205</v>
      </c>
      <c r="D80">
        <v>21966</v>
      </c>
    </row>
    <row r="81" spans="1:4" x14ac:dyDescent="0.55000000000000004">
      <c r="A81" s="14" t="s">
        <v>325</v>
      </c>
      <c r="B81" s="17" t="s">
        <v>326</v>
      </c>
      <c r="C81">
        <f t="shared" si="1"/>
        <v>206</v>
      </c>
      <c r="D81">
        <v>22781</v>
      </c>
    </row>
    <row r="82" spans="1:4" x14ac:dyDescent="0.55000000000000004">
      <c r="A82" s="13" t="s">
        <v>327</v>
      </c>
      <c r="B82" s="16" t="s">
        <v>328</v>
      </c>
      <c r="C82">
        <f t="shared" si="1"/>
        <v>207</v>
      </c>
      <c r="D82">
        <v>23616</v>
      </c>
    </row>
    <row r="83" spans="1:4" x14ac:dyDescent="0.55000000000000004">
      <c r="A83" s="14" t="s">
        <v>329</v>
      </c>
      <c r="B83" s="17" t="s">
        <v>330</v>
      </c>
      <c r="C83">
        <f t="shared" si="1"/>
        <v>208</v>
      </c>
      <c r="D83">
        <v>24472</v>
      </c>
    </row>
    <row r="84" spans="1:4" x14ac:dyDescent="0.55000000000000004">
      <c r="A84" s="13" t="s">
        <v>331</v>
      </c>
      <c r="B84" s="16" t="s">
        <v>332</v>
      </c>
      <c r="C84">
        <f t="shared" si="1"/>
        <v>209</v>
      </c>
      <c r="D84">
        <v>25349</v>
      </c>
    </row>
    <row r="85" spans="1:4" x14ac:dyDescent="0.55000000000000004">
      <c r="A85" s="14" t="s">
        <v>333</v>
      </c>
      <c r="B85" s="17" t="s">
        <v>334</v>
      </c>
      <c r="C85">
        <f t="shared" si="1"/>
        <v>210</v>
      </c>
      <c r="D85">
        <v>26247</v>
      </c>
    </row>
    <row r="86" spans="1:4" x14ac:dyDescent="0.55000000000000004">
      <c r="A86" s="13" t="s">
        <v>335</v>
      </c>
      <c r="B86" s="16" t="s">
        <v>336</v>
      </c>
      <c r="C86">
        <f t="shared" si="1"/>
        <v>211</v>
      </c>
      <c r="D86">
        <v>27166</v>
      </c>
    </row>
    <row r="87" spans="1:4" x14ac:dyDescent="0.55000000000000004">
      <c r="A87" s="14" t="s">
        <v>337</v>
      </c>
      <c r="B87" s="17" t="s">
        <v>338</v>
      </c>
      <c r="C87">
        <f t="shared" si="1"/>
        <v>212</v>
      </c>
      <c r="D87">
        <v>28107</v>
      </c>
    </row>
    <row r="88" spans="1:4" x14ac:dyDescent="0.55000000000000004">
      <c r="A88" s="13" t="s">
        <v>339</v>
      </c>
      <c r="B88" s="16" t="s">
        <v>340</v>
      </c>
      <c r="C88">
        <f t="shared" si="1"/>
        <v>213</v>
      </c>
      <c r="D88">
        <v>29070</v>
      </c>
    </row>
    <row r="89" spans="1:4" x14ac:dyDescent="0.55000000000000004">
      <c r="A89" s="14" t="s">
        <v>341</v>
      </c>
      <c r="B89" s="17" t="s">
        <v>342</v>
      </c>
      <c r="C89">
        <f t="shared" si="1"/>
        <v>214</v>
      </c>
      <c r="D89">
        <v>30056</v>
      </c>
    </row>
    <row r="90" spans="1:4" x14ac:dyDescent="0.55000000000000004">
      <c r="A90" s="13" t="s">
        <v>343</v>
      </c>
      <c r="B90" s="16" t="s">
        <v>344</v>
      </c>
      <c r="C90">
        <f t="shared" si="1"/>
        <v>215</v>
      </c>
      <c r="D90">
        <v>31063</v>
      </c>
    </row>
    <row r="91" spans="1:4" x14ac:dyDescent="0.55000000000000004">
      <c r="A91" s="14" t="s">
        <v>345</v>
      </c>
      <c r="B91" s="17" t="s">
        <v>346</v>
      </c>
      <c r="C91">
        <f t="shared" si="1"/>
        <v>216</v>
      </c>
      <c r="D91">
        <v>32094</v>
      </c>
    </row>
    <row r="92" spans="1:4" x14ac:dyDescent="0.55000000000000004">
      <c r="A92" s="13" t="s">
        <v>347</v>
      </c>
      <c r="B92" s="16" t="s">
        <v>348</v>
      </c>
      <c r="C92">
        <f t="shared" si="1"/>
        <v>217</v>
      </c>
      <c r="D92">
        <v>33147</v>
      </c>
    </row>
    <row r="93" spans="1:4" x14ac:dyDescent="0.55000000000000004">
      <c r="A93" s="14" t="s">
        <v>349</v>
      </c>
      <c r="B93" s="17" t="s">
        <v>350</v>
      </c>
      <c r="C93">
        <f t="shared" si="1"/>
        <v>218</v>
      </c>
      <c r="D93">
        <v>34224</v>
      </c>
    </row>
    <row r="94" spans="1:4" x14ac:dyDescent="0.55000000000000004">
      <c r="A94" s="13" t="s">
        <v>351</v>
      </c>
      <c r="B94" s="16" t="s">
        <v>352</v>
      </c>
      <c r="C94">
        <f t="shared" si="1"/>
        <v>219</v>
      </c>
      <c r="D94">
        <v>35324</v>
      </c>
    </row>
    <row r="95" spans="1:4" x14ac:dyDescent="0.55000000000000004">
      <c r="A95" s="14" t="s">
        <v>353</v>
      </c>
      <c r="B95" s="17" t="s">
        <v>354</v>
      </c>
      <c r="C95">
        <f t="shared" si="1"/>
        <v>220</v>
      </c>
      <c r="D95">
        <v>36447</v>
      </c>
    </row>
    <row r="96" spans="1:4" x14ac:dyDescent="0.55000000000000004">
      <c r="A96" s="13" t="s">
        <v>355</v>
      </c>
      <c r="B96" s="16" t="s">
        <v>356</v>
      </c>
      <c r="C96">
        <f t="shared" si="1"/>
        <v>221</v>
      </c>
      <c r="D96">
        <v>37595</v>
      </c>
    </row>
    <row r="97" spans="1:4" x14ac:dyDescent="0.55000000000000004">
      <c r="A97" s="14" t="s">
        <v>357</v>
      </c>
      <c r="B97" s="17" t="s">
        <v>358</v>
      </c>
      <c r="C97">
        <f t="shared" si="1"/>
        <v>222</v>
      </c>
      <c r="D97">
        <v>38767</v>
      </c>
    </row>
    <row r="98" spans="1:4" x14ac:dyDescent="0.55000000000000004">
      <c r="A98" s="13" t="s">
        <v>359</v>
      </c>
      <c r="B98" s="16" t="s">
        <v>360</v>
      </c>
      <c r="C98">
        <f t="shared" si="1"/>
        <v>223</v>
      </c>
      <c r="D98">
        <v>39964</v>
      </c>
    </row>
    <row r="99" spans="1:4" ht="27.6" x14ac:dyDescent="0.55000000000000004">
      <c r="A99" s="14" t="s">
        <v>361</v>
      </c>
      <c r="B99" s="17" t="s">
        <v>362</v>
      </c>
      <c r="C99">
        <v>224</v>
      </c>
      <c r="D99">
        <v>40000</v>
      </c>
    </row>
  </sheetData>
  <pageMargins left="0.7" right="0.7" top="0.75" bottom="0.75" header="0.3" footer="0.3"/>
  <pageSetup paperSize="9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opLeftCell="A19" workbookViewId="0">
      <selection activeCell="C39" sqref="C39"/>
    </sheetView>
  </sheetViews>
  <sheetFormatPr baseColWidth="10" defaultRowHeight="14.4" x14ac:dyDescent="0.55000000000000004"/>
  <cols>
    <col min="1" max="1" width="29.3671875" bestFit="1" customWidth="1"/>
    <col min="3" max="3" width="35.578125" bestFit="1" customWidth="1"/>
    <col min="4" max="4" width="33.20703125" bestFit="1" customWidth="1"/>
  </cols>
  <sheetData>
    <row r="1" spans="1:4" x14ac:dyDescent="0.55000000000000004">
      <c r="A1" t="s">
        <v>388</v>
      </c>
      <c r="C1" t="s">
        <v>377</v>
      </c>
      <c r="D1" t="s">
        <v>363</v>
      </c>
    </row>
    <row r="2" spans="1:4" x14ac:dyDescent="0.55000000000000004">
      <c r="A2" t="s">
        <v>400</v>
      </c>
      <c r="C2" t="s">
        <v>377</v>
      </c>
      <c r="D2" t="s">
        <v>367</v>
      </c>
    </row>
    <row r="3" spans="1:4" x14ac:dyDescent="0.55000000000000004">
      <c r="C3" t="s">
        <v>377</v>
      </c>
      <c r="D3" t="s">
        <v>374</v>
      </c>
    </row>
    <row r="4" spans="1:4" x14ac:dyDescent="0.55000000000000004">
      <c r="C4" t="s">
        <v>377</v>
      </c>
      <c r="D4" t="s">
        <v>375</v>
      </c>
    </row>
    <row r="5" spans="1:4" x14ac:dyDescent="0.55000000000000004">
      <c r="C5" t="s">
        <v>377</v>
      </c>
      <c r="D5" t="s">
        <v>364</v>
      </c>
    </row>
    <row r="6" spans="1:4" x14ac:dyDescent="0.55000000000000004">
      <c r="C6" t="s">
        <v>377</v>
      </c>
      <c r="D6" t="s">
        <v>365</v>
      </c>
    </row>
    <row r="7" spans="1:4" x14ac:dyDescent="0.55000000000000004">
      <c r="C7" t="s">
        <v>377</v>
      </c>
      <c r="D7" t="s">
        <v>366</v>
      </c>
    </row>
    <row r="8" spans="1:4" x14ac:dyDescent="0.55000000000000004">
      <c r="C8" t="s">
        <v>377</v>
      </c>
      <c r="D8" t="s">
        <v>369</v>
      </c>
    </row>
    <row r="10" spans="1:4" x14ac:dyDescent="0.55000000000000004">
      <c r="B10" t="s">
        <v>381</v>
      </c>
      <c r="C10" t="s">
        <v>397</v>
      </c>
      <c r="D10" t="s">
        <v>370</v>
      </c>
    </row>
    <row r="12" spans="1:4" x14ac:dyDescent="0.55000000000000004">
      <c r="B12" t="s">
        <v>381</v>
      </c>
      <c r="C12" t="s">
        <v>371</v>
      </c>
      <c r="D12" t="s">
        <v>376</v>
      </c>
    </row>
    <row r="14" spans="1:4" x14ac:dyDescent="0.55000000000000004">
      <c r="B14" t="s">
        <v>381</v>
      </c>
      <c r="C14" t="s">
        <v>372</v>
      </c>
      <c r="D14" t="s">
        <v>368</v>
      </c>
    </row>
    <row r="15" spans="1:4" x14ac:dyDescent="0.55000000000000004">
      <c r="D15" t="s">
        <v>398</v>
      </c>
    </row>
    <row r="17" spans="1:4" x14ac:dyDescent="0.55000000000000004">
      <c r="B17" t="s">
        <v>381</v>
      </c>
      <c r="C17" t="s">
        <v>379</v>
      </c>
      <c r="D17" t="s">
        <v>373</v>
      </c>
    </row>
    <row r="19" spans="1:4" x14ac:dyDescent="0.55000000000000004">
      <c r="B19" t="s">
        <v>381</v>
      </c>
      <c r="C19" t="s">
        <v>380</v>
      </c>
      <c r="D19" t="s">
        <v>378</v>
      </c>
    </row>
    <row r="21" spans="1:4" x14ac:dyDescent="0.55000000000000004">
      <c r="B21" t="s">
        <v>381</v>
      </c>
      <c r="C21" t="s">
        <v>382</v>
      </c>
      <c r="D21" t="s">
        <v>383</v>
      </c>
    </row>
    <row r="22" spans="1:4" x14ac:dyDescent="0.55000000000000004">
      <c r="D22" t="s">
        <v>384</v>
      </c>
    </row>
    <row r="23" spans="1:4" x14ac:dyDescent="0.55000000000000004">
      <c r="D23" t="s">
        <v>385</v>
      </c>
    </row>
    <row r="25" spans="1:4" x14ac:dyDescent="0.55000000000000004">
      <c r="B25" t="s">
        <v>381</v>
      </c>
      <c r="C25" t="s">
        <v>386</v>
      </c>
      <c r="D25" t="s">
        <v>387</v>
      </c>
    </row>
    <row r="28" spans="1:4" ht="28.8" x14ac:dyDescent="0.55000000000000004">
      <c r="A28" s="15" t="s">
        <v>390</v>
      </c>
      <c r="C28" t="s">
        <v>391</v>
      </c>
      <c r="D28" t="s">
        <v>387</v>
      </c>
    </row>
    <row r="29" spans="1:4" x14ac:dyDescent="0.55000000000000004">
      <c r="C29" t="s">
        <v>391</v>
      </c>
      <c r="D29" t="s">
        <v>367</v>
      </c>
    </row>
    <row r="30" spans="1:4" x14ac:dyDescent="0.55000000000000004">
      <c r="C30" t="s">
        <v>391</v>
      </c>
      <c r="D30" t="s">
        <v>389</v>
      </c>
    </row>
    <row r="31" spans="1:4" x14ac:dyDescent="0.55000000000000004">
      <c r="C31" t="s">
        <v>391</v>
      </c>
      <c r="D31" t="s">
        <v>364</v>
      </c>
    </row>
    <row r="33" spans="1:4" x14ac:dyDescent="0.55000000000000004">
      <c r="A33" t="s">
        <v>392</v>
      </c>
      <c r="C33" t="s">
        <v>391</v>
      </c>
      <c r="D33" t="s">
        <v>393</v>
      </c>
    </row>
    <row r="34" spans="1:4" x14ac:dyDescent="0.55000000000000004">
      <c r="C34" t="s">
        <v>391</v>
      </c>
      <c r="D34" t="s">
        <v>366</v>
      </c>
    </row>
    <row r="35" spans="1:4" x14ac:dyDescent="0.55000000000000004">
      <c r="C35" t="s">
        <v>391</v>
      </c>
      <c r="D35" t="s">
        <v>364</v>
      </c>
    </row>
    <row r="36" spans="1:4" x14ac:dyDescent="0.55000000000000004">
      <c r="C36" t="s">
        <v>394</v>
      </c>
      <c r="D36" t="s">
        <v>395</v>
      </c>
    </row>
    <row r="38" spans="1:4" ht="28.8" x14ac:dyDescent="0.55000000000000004">
      <c r="A38" t="s">
        <v>396</v>
      </c>
      <c r="C38" s="15" t="s">
        <v>401</v>
      </c>
      <c r="D38" t="s">
        <v>367</v>
      </c>
    </row>
    <row r="39" spans="1:4" x14ac:dyDescent="0.55000000000000004">
      <c r="D39" t="s">
        <v>399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CALCUL TAXE</vt:lpstr>
      <vt:lpstr>MALUS CO2 </vt:lpstr>
      <vt:lpstr>DOCUMENTS CARTE GRISE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barigault</dc:creator>
  <cp:lastModifiedBy>barigault</cp:lastModifiedBy>
  <dcterms:created xsi:type="dcterms:W3CDTF">2022-02-21T13:38:34Z</dcterms:created>
  <dcterms:modified xsi:type="dcterms:W3CDTF">2022-04-07T13:32:00Z</dcterms:modified>
</cp:coreProperties>
</file>